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tabRatio="703" activeTab="0"/>
  </bookViews>
  <sheets>
    <sheet name="Part-I" sheetId="1" r:id="rId1"/>
    <sheet name="Part-II" sheetId="2" r:id="rId2"/>
    <sheet name="Part-III" sheetId="3" r:id="rId3"/>
    <sheet name="Part-IV" sheetId="4" r:id="rId4"/>
    <sheet name="Part-V-A" sheetId="5" r:id="rId5"/>
    <sheet name="Part-V-B" sheetId="6" r:id="rId6"/>
  </sheets>
  <definedNames>
    <definedName name="_xlnm.Print_Area" localSheetId="0">'Part-I'!$A$1:$V$27</definedName>
    <definedName name="_xlnm.Print_Area" localSheetId="1">'Part-II'!$A$1:$Q$37</definedName>
    <definedName name="_xlnm.Print_Area" localSheetId="2">'Part-III'!$A$1:$BJ$30</definedName>
    <definedName name="_xlnm.Print_Area" localSheetId="4">'Part-V-A'!$A$1:$V$29</definedName>
    <definedName name="_xlnm.Print_Area" localSheetId="5">'Part-V-B'!$A$1:$AA$29</definedName>
    <definedName name="_xlnm.Print_Titles" localSheetId="1">'Part-II'!$9:$9</definedName>
    <definedName name="_xlnm.Print_Titles" localSheetId="2">'Part-III'!$10:$10</definedName>
  </definedNames>
  <calcPr fullCalcOnLoad="1"/>
</workbook>
</file>

<file path=xl/comments2.xml><?xml version="1.0" encoding="utf-8"?>
<comments xmlns="http://schemas.openxmlformats.org/spreadsheetml/2006/main">
  <authors>
    <author>N.R.E.G.S.4</author>
  </authors>
  <commentList>
    <comment ref="O28" authorId="0">
      <text>
        <r>
          <rPr>
            <b/>
            <sz val="12"/>
            <rFont val="Tahoma"/>
            <family val="2"/>
          </rPr>
          <t>N.R.E.G.S.4:</t>
        </r>
        <r>
          <rPr>
            <sz val="12"/>
            <rFont val="Tahoma"/>
            <family val="2"/>
          </rPr>
          <t xml:space="preserve">
For the month of Aug, 08</t>
        </r>
      </text>
    </comment>
    <comment ref="P28" authorId="0">
      <text>
        <r>
          <rPr>
            <b/>
            <sz val="10"/>
            <rFont val="Tahoma"/>
            <family val="2"/>
          </rPr>
          <t>N.R.E.G.S.4:</t>
        </r>
        <r>
          <rPr>
            <sz val="10"/>
            <rFont val="Tahoma"/>
            <family val="2"/>
          </rPr>
          <t xml:space="preserve">
For the month of Aug, 08</t>
        </r>
      </text>
    </comment>
    <comment ref="L27" authorId="0">
      <text>
        <r>
          <rPr>
            <b/>
            <sz val="12"/>
            <rFont val="Tahoma"/>
            <family val="2"/>
          </rPr>
          <t>N.R.E.G.S.4:</t>
        </r>
        <r>
          <rPr>
            <sz val="12"/>
            <rFont val="Tahoma"/>
            <family val="2"/>
          </rPr>
          <t xml:space="preserve">
Aug' 08</t>
        </r>
      </text>
    </comment>
  </commentList>
</comments>
</file>

<file path=xl/sharedStrings.xml><?xml version="1.0" encoding="utf-8"?>
<sst xmlns="http://schemas.openxmlformats.org/spreadsheetml/2006/main" count="378" uniqueCount="126">
  <si>
    <t>Sl. No.</t>
  </si>
  <si>
    <t>Cumulative No of HH issued
jobcards (Till the reporting
month)</t>
  </si>
  <si>
    <t>SC</t>
  </si>
  <si>
    <t>ST</t>
  </si>
  <si>
    <t>Others</t>
  </si>
  <si>
    <t>Total</t>
  </si>
  <si>
    <t>Cumulative No of
HH demanded
employment (Till
the reporting
month)</t>
  </si>
  <si>
    <t>Cumulative Labour
Budget estimation
of employment
provided (Till the
reporting month)</t>
  </si>
  <si>
    <t>Cumulative No
of HH provided
employment (Till
the reporting
month)</t>
  </si>
  <si>
    <t>No. of HH
working under
NREGA
during the
reporting
month</t>
  </si>
  <si>
    <t>Cumulative Labour
Budget estimation
of persondays (Till
the reporting
month)</t>
  </si>
  <si>
    <t>Cumulative Persondays generated
(in Lakhs) (till the reporting month)</t>
  </si>
  <si>
    <t>Women</t>
  </si>
  <si>
    <t>Cumulative
No of HH
completed
100 days (Till
the reporting
month</t>
  </si>
  <si>
    <t>No. of HH
which are
beneficiary
of land
reform/ IAY</t>
  </si>
  <si>
    <t>No. of
Disabled
beneficiary
individuals</t>
  </si>
  <si>
    <t>a</t>
  </si>
  <si>
    <t>b</t>
  </si>
  <si>
    <t>c</t>
  </si>
  <si>
    <t>d</t>
  </si>
  <si>
    <t>e</t>
  </si>
  <si>
    <t>MPR- Part-I</t>
  </si>
  <si>
    <t>Block</t>
  </si>
  <si>
    <t>Alipurduar-I</t>
  </si>
  <si>
    <t>Alipurduar-II</t>
  </si>
  <si>
    <t>Dhupguri</t>
  </si>
  <si>
    <t>Falakata</t>
  </si>
  <si>
    <t>Kalchini</t>
  </si>
  <si>
    <t>Kumargram</t>
  </si>
  <si>
    <t>Madarihat-Birpara</t>
  </si>
  <si>
    <t>Mal</t>
  </si>
  <si>
    <t>Matiali</t>
  </si>
  <si>
    <t>Maynaguri</t>
  </si>
  <si>
    <t>Nagrakata</t>
  </si>
  <si>
    <t>Rajganj</t>
  </si>
  <si>
    <t>Sadar</t>
  </si>
  <si>
    <t>Total:</t>
  </si>
  <si>
    <t>National Rural Employment Gurantee Act (N.R.E.G.A.)</t>
  </si>
  <si>
    <t>MONTHLY PROGRESS REPORT</t>
  </si>
  <si>
    <t>Jalpaiguri District</t>
  </si>
  <si>
    <t>(Rs. in lakh)</t>
  </si>
  <si>
    <t>Name of the Block</t>
  </si>
  <si>
    <t>No. of Household</t>
  </si>
  <si>
    <t>Actual O.B. as on 01.04.08</t>
  </si>
  <si>
    <t>Released last year but received during the current year</t>
  </si>
  <si>
    <t>Release During the Current Year by the Govt. to Z.P.</t>
  </si>
  <si>
    <t>Misc. Receipt</t>
  </si>
  <si>
    <r>
      <t xml:space="preserve">Total Availability                  </t>
    </r>
    <r>
      <rPr>
        <b/>
        <sz val="8"/>
        <rFont val="CG Omega"/>
        <family val="2"/>
      </rPr>
      <t>(4+5+6+7+8)</t>
    </r>
  </si>
  <si>
    <t xml:space="preserve">Cummulative Expenditure </t>
  </si>
  <si>
    <t>Central</t>
  </si>
  <si>
    <t>State</t>
  </si>
  <si>
    <t>On unskilled wage</t>
  </si>
  <si>
    <t>On semi-skilled and skilled wage</t>
  </si>
  <si>
    <t>On material</t>
  </si>
  <si>
    <t>Line Deptt.</t>
  </si>
  <si>
    <t>G.T.</t>
  </si>
  <si>
    <t>Cumulative
Labour Budget
estimation of
Total
Expenditure (Till
the reporting
month)</t>
  </si>
  <si>
    <t>Admistrative Expenses</t>
  </si>
  <si>
    <t xml:space="preserve">Recurring </t>
  </si>
  <si>
    <t>Non-Recurring</t>
  </si>
  <si>
    <r>
      <t xml:space="preserve">Total             </t>
    </r>
    <r>
      <rPr>
        <b/>
        <sz val="8"/>
        <rFont val="CG Omega"/>
        <family val="2"/>
      </rPr>
      <t xml:space="preserve">  (9+10+11+12)</t>
    </r>
  </si>
  <si>
    <t>Part-II</t>
  </si>
  <si>
    <t>National Rural Employment Gurantee Act (NREGA)</t>
  </si>
  <si>
    <t xml:space="preserve">Water Conservation and water harvesting </t>
  </si>
  <si>
    <t>Draught Proofing</t>
  </si>
  <si>
    <t>Micro Irrigation Works</t>
  </si>
  <si>
    <t>Provision of irrigation facility to land owned by</t>
  </si>
  <si>
    <t>Renovation of traditional water bodies</t>
  </si>
  <si>
    <t xml:space="preserve">Land Development </t>
  </si>
  <si>
    <t xml:space="preserve">Flood Control &amp; Protection </t>
  </si>
  <si>
    <t>Rural Connectivity</t>
  </si>
  <si>
    <t>Any other activity (approved by MRD)</t>
  </si>
  <si>
    <r>
      <t>Total (</t>
    </r>
    <r>
      <rPr>
        <b/>
        <i/>
        <sz val="9"/>
        <rFont val="Trebuchet MS"/>
        <family val="2"/>
      </rPr>
      <t>Unit in nos. &amp; Exp. be reported in this row)</t>
    </r>
  </si>
  <si>
    <t>Completed works</t>
  </si>
  <si>
    <t>Ongoing Works</t>
  </si>
  <si>
    <t>Unit</t>
  </si>
  <si>
    <t>Expenditure (lac)</t>
  </si>
  <si>
    <t>No.</t>
  </si>
  <si>
    <t>Cu. Mt.</t>
  </si>
  <si>
    <t>Hec.</t>
  </si>
  <si>
    <t>Kms.</t>
  </si>
  <si>
    <t>No. of Muster Rolls
verified</t>
  </si>
  <si>
    <t xml:space="preserve">Due </t>
  </si>
  <si>
    <t>Completed</t>
  </si>
  <si>
    <t>Part-IV</t>
  </si>
  <si>
    <t>No. of Social Audits
completed</t>
  </si>
  <si>
    <t>No. of inspections
conducted (2%, 10%,
100% at the State,
District and Block
levels</t>
  </si>
  <si>
    <t>No. of Gram Sabhas
held</t>
  </si>
  <si>
    <t>No of Complaints
disposed by PO, DPCs</t>
  </si>
  <si>
    <t>National Rural Employment Guarantee Act (NREGA)</t>
  </si>
  <si>
    <t>Sl. No</t>
  </si>
  <si>
    <t>Name of the BLOCK / GP</t>
  </si>
  <si>
    <t>Gram Panchayat Level</t>
  </si>
  <si>
    <t>Block Level</t>
  </si>
  <si>
    <t>PRI Functionaries</t>
  </si>
  <si>
    <t>Vigilance &amp; Monitoring Committee Report</t>
  </si>
  <si>
    <t>Gram Rozgar Sahayak</t>
  </si>
  <si>
    <t>Accountant</t>
  </si>
  <si>
    <t>Engineers / Technical Assistants</t>
  </si>
  <si>
    <t>Programme Officer</t>
  </si>
  <si>
    <t>Computer Assistant</t>
  </si>
  <si>
    <t>Target</t>
  </si>
  <si>
    <t>Achievement</t>
  </si>
  <si>
    <t>Nos to be Trained</t>
  </si>
  <si>
    <t>Nos Trained</t>
  </si>
  <si>
    <t>MPR Part - V-A</t>
  </si>
  <si>
    <t>MPR Part - V-B</t>
  </si>
  <si>
    <t>District Level</t>
  </si>
  <si>
    <t>Works Manager &amp;
Technical Assistants</t>
  </si>
  <si>
    <t>IT Manager &amp; Computer
Assistants</t>
  </si>
  <si>
    <t>Accounts Manager</t>
  </si>
  <si>
    <t>Training Coordinator</t>
  </si>
  <si>
    <t>Coordinator for Social Audit
and Grievance Redressal</t>
  </si>
  <si>
    <t>Disposed</t>
  </si>
  <si>
    <t>Difference</t>
  </si>
  <si>
    <t>Job Card as on 15-06-08</t>
  </si>
  <si>
    <t>Application Register</t>
  </si>
  <si>
    <t>2</t>
  </si>
  <si>
    <t>0</t>
  </si>
  <si>
    <t>Employment Generation Report for the month of August' 2008</t>
  </si>
  <si>
    <t>Financial Performance Under NREGA During the year 2008-09 Up to the Month of August' 08</t>
  </si>
  <si>
    <t>Physical Performance Under NREGA During the year 2008-09 Up to the Month of August' 08</t>
  </si>
  <si>
    <t>Transparency Report Under NREGA During the year 2008-09 Up to the Month of August' 08</t>
  </si>
  <si>
    <t>FORMAT FOR MONTHLY PROGRESS REPORT - V-A (Capacity Building - Personnel Report for the month of August' 2008)</t>
  </si>
  <si>
    <t>FORMAT FOR MONTHLY PROGRESS REPORT - V-B (Capacity Building - Training Report for the month of August' 2008)</t>
  </si>
  <si>
    <t>District Cell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</si>
</sst>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रु&quot;\ #,##0_);\(&quot;रु&quot;\ #,##0\)"/>
    <numFmt numFmtId="165" formatCode="&quot;रु&quot;\ #,##0_);[Red]\(&quot;रु&quot;\ #,##0\)"/>
    <numFmt numFmtId="166" formatCode="&quot;रु&quot;\ #,##0.00_);\(&quot;रु&quot;\ #,##0.00\)"/>
    <numFmt numFmtId="167" formatCode="&quot;रु&quot;\ #,##0.00_);[Red]\(&quot;रु&quot;\ #,##0.00\)"/>
    <numFmt numFmtId="168" formatCode="_(&quot;रु&quot;\ * #,##0_);_(&quot;रु&quot;\ * \(#,##0\);_(&quot;रु&quot;\ * &quot;-&quot;_);_(@_)"/>
    <numFmt numFmtId="169" formatCode="_(&quot;रु&quot;\ * #,##0.00_);_(&quot;रु&quot;\ * \(#,##0.00\);_(&quot;रु&quot;\ * &quot;-&quot;??_);_(@_)"/>
    <numFmt numFmtId="170" formatCode="&quot;Rs.&quot;\ #,##0_);\(&quot;Rs.&quot;\ #,##0\)"/>
    <numFmt numFmtId="171" formatCode="&quot;Rs.&quot;\ #,##0_);[Red]\(&quot;Rs.&quot;\ #,##0\)"/>
    <numFmt numFmtId="172" formatCode="&quot;Rs.&quot;\ #,##0.00_);\(&quot;Rs.&quot;\ #,##0.00\)"/>
    <numFmt numFmtId="173" formatCode="&quot;Rs.&quot;\ #,##0.00_);[Red]\(&quot;Rs.&quot;\ #,##0.00\)"/>
    <numFmt numFmtId="174" formatCode="_(&quot;Rs.&quot;\ * #,##0_);_(&quot;Rs.&quot;\ * \(#,##0\);_(&quot;Rs.&quot;\ * &quot;-&quot;_);_(@_)"/>
    <numFmt numFmtId="175" formatCode="_(&quot;Rs.&quot;\ * #,##0.00_);_(&quot;Rs.&quot;\ * \(#,##0.00\);_(&quot;Rs.&quot;\ * &quot;-&quot;??_);_(@_)"/>
    <numFmt numFmtId="176" formatCode="0.00000"/>
    <numFmt numFmtId="177" formatCode="0.0000"/>
    <numFmt numFmtId="178" formatCode="0.000"/>
    <numFmt numFmtId="179" formatCode="0.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E+00"/>
    <numFmt numFmtId="190" formatCode="0E+00"/>
    <numFmt numFmtId="191" formatCode="0.000E+00"/>
    <numFmt numFmtId="192" formatCode="0.0000E+00"/>
    <numFmt numFmtId="193" formatCode="0.00000E+00"/>
    <numFmt numFmtId="194" formatCode="0.000000E+00"/>
    <numFmt numFmtId="195" formatCode="0.0000000E+00"/>
    <numFmt numFmtId="196" formatCode="0.00000000E+00"/>
    <numFmt numFmtId="197" formatCode="0.0%"/>
    <numFmt numFmtId="198" formatCode="0.00_);\(0.00\)"/>
    <numFmt numFmtId="199" formatCode="0.0_);\(0.0\)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* #,##0_-;\-* #,##0_-;_-* &quot;-&quot;_-;_-@_-"/>
    <numFmt numFmtId="206" formatCode="_-&quot;£&quot;* #,##0.00_-;\-&quot;£&quot;* #,##0.00_-;_-&quot;£&quot;* &quot;-&quot;??_-;_-@_-"/>
    <numFmt numFmtId="207" formatCode="_-* #,##0.00_-;\-* #,##0.00_-;_-* &quot;-&quot;??_-;_-@_-"/>
  </numFmts>
  <fonts count="101"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u val="single"/>
      <sz val="14"/>
      <color indexed="8"/>
      <name val="Bookman Old Style"/>
      <family val="1"/>
    </font>
    <font>
      <b/>
      <sz val="11"/>
      <color indexed="12"/>
      <name val="Palatino Linotype"/>
      <family val="1"/>
    </font>
    <font>
      <b/>
      <sz val="11"/>
      <color indexed="8"/>
      <name val="Arial Narrow"/>
      <family val="2"/>
    </font>
    <font>
      <b/>
      <sz val="11"/>
      <color indexed="8"/>
      <name val="Palatino Linotype"/>
      <family val="1"/>
    </font>
    <font>
      <sz val="10"/>
      <name val="Arial"/>
      <family val="2"/>
    </font>
    <font>
      <b/>
      <u val="single"/>
      <sz val="12"/>
      <name val="Book Antiqua"/>
      <family val="1"/>
    </font>
    <font>
      <b/>
      <sz val="10"/>
      <name val="Book Antiqua"/>
      <family val="1"/>
    </font>
    <font>
      <sz val="12"/>
      <name val="Blippo Blk BT"/>
      <family val="5"/>
    </font>
    <font>
      <sz val="10"/>
      <name val="Book Antiqua"/>
      <family val="1"/>
    </font>
    <font>
      <sz val="26"/>
      <name val="Cooper BlkItHd BT"/>
      <family val="1"/>
    </font>
    <font>
      <b/>
      <sz val="14"/>
      <name val="Copperplate Gothic Light"/>
      <family val="2"/>
    </font>
    <font>
      <b/>
      <u val="single"/>
      <sz val="14"/>
      <name val="Book Antiqua"/>
      <family val="1"/>
    </font>
    <font>
      <b/>
      <sz val="12"/>
      <name val="Book Antiqua"/>
      <family val="1"/>
    </font>
    <font>
      <b/>
      <i/>
      <sz val="14"/>
      <name val="Book Antiqua"/>
      <family val="1"/>
    </font>
    <font>
      <b/>
      <sz val="12"/>
      <name val="CG Omega"/>
      <family val="2"/>
    </font>
    <font>
      <sz val="10"/>
      <name val="CG Omega"/>
      <family val="2"/>
    </font>
    <font>
      <sz val="12"/>
      <name val="CG Omega"/>
      <family val="2"/>
    </font>
    <font>
      <b/>
      <i/>
      <u val="single"/>
      <sz val="10"/>
      <name val="CG Omega"/>
      <family val="2"/>
    </font>
    <font>
      <b/>
      <sz val="11"/>
      <name val="CG Omega"/>
      <family val="2"/>
    </font>
    <font>
      <b/>
      <sz val="8"/>
      <name val="CG Omega"/>
      <family val="2"/>
    </font>
    <font>
      <b/>
      <sz val="14"/>
      <name val="CG Omega"/>
      <family val="2"/>
    </font>
    <font>
      <b/>
      <i/>
      <sz val="11"/>
      <name val="CG Omega"/>
      <family val="2"/>
    </font>
    <font>
      <b/>
      <sz val="9"/>
      <name val="CG Omega"/>
      <family val="2"/>
    </font>
    <font>
      <b/>
      <sz val="10"/>
      <name val="CG Omega"/>
      <family val="2"/>
    </font>
    <font>
      <b/>
      <sz val="11"/>
      <color indexed="12"/>
      <name val="CG Omega"/>
      <family val="2"/>
    </font>
    <font>
      <sz val="10"/>
      <color indexed="12"/>
      <name val="CG Omega"/>
      <family val="2"/>
    </font>
    <font>
      <b/>
      <sz val="10"/>
      <name val="Tahoma"/>
      <family val="2"/>
    </font>
    <font>
      <sz val="10"/>
      <name val="Tahoma"/>
      <family val="2"/>
    </font>
    <font>
      <b/>
      <sz val="20"/>
      <name val="Copperplate Gothic Light"/>
      <family val="2"/>
    </font>
    <font>
      <b/>
      <i/>
      <sz val="16"/>
      <name val="Book Antiqua"/>
      <family val="1"/>
    </font>
    <font>
      <b/>
      <i/>
      <u val="single"/>
      <sz val="14"/>
      <name val="Book Antiqua"/>
      <family val="1"/>
    </font>
    <font>
      <b/>
      <i/>
      <sz val="12"/>
      <name val="Book Antiqua"/>
      <family val="1"/>
    </font>
    <font>
      <b/>
      <sz val="9"/>
      <name val="Trebuchet MS"/>
      <family val="2"/>
    </font>
    <font>
      <b/>
      <sz val="10"/>
      <name val="Trebuchet MS"/>
      <family val="2"/>
    </font>
    <font>
      <b/>
      <i/>
      <sz val="9"/>
      <name val="Trebuchet MS"/>
      <family val="2"/>
    </font>
    <font>
      <sz val="9"/>
      <name val="Trebuchet MS"/>
      <family val="2"/>
    </font>
    <font>
      <sz val="9"/>
      <name val="CG Omega"/>
      <family val="2"/>
    </font>
    <font>
      <b/>
      <sz val="8"/>
      <name val="Trebuchet MS"/>
      <family val="2"/>
    </font>
    <font>
      <sz val="8"/>
      <name val="Trebuchet MS"/>
      <family val="2"/>
    </font>
    <font>
      <sz val="8"/>
      <name val="CG Omega"/>
      <family val="2"/>
    </font>
    <font>
      <b/>
      <sz val="12"/>
      <color indexed="12"/>
      <name val="Trebuchet MS"/>
      <family val="2"/>
    </font>
    <font>
      <sz val="12"/>
      <color indexed="12"/>
      <name val="Trebuchet MS"/>
      <family val="2"/>
    </font>
    <font>
      <sz val="12"/>
      <color indexed="12"/>
      <name val="Book Antiqua"/>
      <family val="1"/>
    </font>
    <font>
      <b/>
      <sz val="12"/>
      <color indexed="12"/>
      <name val="Book Antiqua"/>
      <family val="1"/>
    </font>
    <font>
      <b/>
      <sz val="11"/>
      <name val="Trebuchet MS"/>
      <family val="2"/>
    </font>
    <font>
      <sz val="11"/>
      <name val="Book Antiqua"/>
      <family val="1"/>
    </font>
    <font>
      <sz val="12"/>
      <name val="Trebuchet MS"/>
      <family val="2"/>
    </font>
    <font>
      <sz val="8"/>
      <name val="Calibri"/>
      <family val="2"/>
    </font>
    <font>
      <sz val="11"/>
      <color indexed="12"/>
      <name val="Palatino Linotype"/>
      <family val="1"/>
    </font>
    <font>
      <sz val="11"/>
      <color indexed="12"/>
      <name val="Arial Narrow"/>
      <family val="2"/>
    </font>
    <font>
      <sz val="10"/>
      <color indexed="8"/>
      <name val="CG Omeg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6"/>
      <name val="Garamond"/>
      <family val="1"/>
    </font>
    <font>
      <sz val="10"/>
      <name val="Garamond"/>
      <family val="1"/>
    </font>
    <font>
      <sz val="12"/>
      <name val="Arial"/>
      <family val="2"/>
    </font>
    <font>
      <sz val="10"/>
      <name val="Trebuchet MS"/>
      <family val="2"/>
    </font>
    <font>
      <b/>
      <sz val="10"/>
      <color indexed="8"/>
      <name val="Trebuchet MS"/>
      <family val="2"/>
    </font>
    <font>
      <b/>
      <sz val="14"/>
      <name val="Garamond"/>
      <family val="1"/>
    </font>
    <font>
      <sz val="10"/>
      <color indexed="12"/>
      <name val="Trebuchet MS"/>
      <family val="2"/>
    </font>
    <font>
      <sz val="10"/>
      <color indexed="16"/>
      <name val="Trebuchet MS"/>
      <family val="2"/>
    </font>
    <font>
      <b/>
      <sz val="10"/>
      <color indexed="16"/>
      <name val="Trebuchet MS"/>
      <family val="2"/>
    </font>
    <font>
      <sz val="8"/>
      <color indexed="16"/>
      <name val="Trebuchet MS"/>
      <family val="2"/>
    </font>
    <font>
      <b/>
      <i/>
      <u val="single"/>
      <sz val="10"/>
      <color indexed="16"/>
      <name val="Trebuchet MS"/>
      <family val="2"/>
    </font>
    <font>
      <b/>
      <u val="single"/>
      <sz val="10"/>
      <color indexed="16"/>
      <name val="Trebuchet MS"/>
      <family val="2"/>
    </font>
    <font>
      <b/>
      <i/>
      <u val="single"/>
      <sz val="9"/>
      <name val="CG Omega"/>
      <family val="2"/>
    </font>
    <font>
      <sz val="26"/>
      <name val="Baskerville Old Face"/>
      <family val="1"/>
    </font>
    <font>
      <b/>
      <u val="single"/>
      <sz val="12"/>
      <color indexed="8"/>
      <name val="Arial Narrow"/>
      <family val="2"/>
    </font>
    <font>
      <sz val="18"/>
      <name val="Cooper BlkItHd BT"/>
      <family val="1"/>
    </font>
    <font>
      <b/>
      <i/>
      <u val="single"/>
      <sz val="10"/>
      <name val="Trebuchet MS"/>
      <family val="2"/>
    </font>
    <font>
      <b/>
      <sz val="11"/>
      <color indexed="12"/>
      <name val="Trebuchet MS"/>
      <family val="2"/>
    </font>
    <font>
      <b/>
      <sz val="12"/>
      <color indexed="8"/>
      <name val="Trebuchet MS"/>
      <family val="2"/>
    </font>
    <font>
      <b/>
      <u val="single"/>
      <sz val="12"/>
      <color indexed="8"/>
      <name val="Calibri"/>
      <family val="2"/>
    </font>
    <font>
      <sz val="16"/>
      <name val="Blippo Blk BT"/>
      <family val="5"/>
    </font>
    <font>
      <sz val="11"/>
      <color indexed="12"/>
      <name val="Calibri"/>
      <family val="2"/>
    </font>
    <font>
      <b/>
      <sz val="12"/>
      <name val="Tahoma"/>
      <family val="2"/>
    </font>
    <font>
      <sz val="12"/>
      <name val="Tahoma"/>
      <family val="2"/>
    </font>
    <font>
      <sz val="10"/>
      <color indexed="12"/>
      <name val="Book Antiqua"/>
      <family val="1"/>
    </font>
    <font>
      <b/>
      <sz val="10"/>
      <color indexed="12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darkUp">
        <bgColor indexed="41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9" borderId="0" applyNumberFormat="0" applyBorder="0" applyAlignment="0" applyProtection="0"/>
    <xf numFmtId="0" fontId="85" fillId="3" borderId="0" applyNumberFormat="0" applyBorder="0" applyAlignment="0" applyProtection="0"/>
    <xf numFmtId="0" fontId="86" fillId="20" borderId="1" applyNumberFormat="0" applyAlignment="0" applyProtection="0"/>
    <xf numFmtId="0" fontId="8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89" fillId="4" borderId="0" applyNumberFormat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3" fillId="7" borderId="1" applyNumberFormat="0" applyAlignment="0" applyProtection="0"/>
    <xf numFmtId="0" fontId="94" fillId="0" borderId="6" applyNumberFormat="0" applyFill="0" applyAlignment="0" applyProtection="0"/>
    <xf numFmtId="0" fontId="95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23" borderId="7" applyNumberFormat="0" applyFont="0" applyAlignment="0" applyProtection="0"/>
    <xf numFmtId="0" fontId="96" fillId="20" borderId="8" applyNumberFormat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8" fillId="0" borderId="0" xfId="57" applyFont="1" applyAlignment="1">
      <alignment/>
      <protection/>
    </xf>
    <xf numFmtId="0" fontId="9" fillId="0" borderId="0" xfId="57" applyFont="1">
      <alignment/>
      <protection/>
    </xf>
    <xf numFmtId="0" fontId="11" fillId="0" borderId="0" xfId="57" applyFont="1">
      <alignment/>
      <protection/>
    </xf>
    <xf numFmtId="0" fontId="13" fillId="0" borderId="0" xfId="57" applyFont="1" applyAlignment="1">
      <alignment horizontal="center"/>
      <protection/>
    </xf>
    <xf numFmtId="0" fontId="15" fillId="0" borderId="0" xfId="57" applyFont="1" applyAlignment="1">
      <alignment horizontal="center"/>
      <protection/>
    </xf>
    <xf numFmtId="176" fontId="15" fillId="0" borderId="0" xfId="57" applyNumberFormat="1" applyFont="1" applyAlignment="1">
      <alignment horizontal="center"/>
      <protection/>
    </xf>
    <xf numFmtId="0" fontId="17" fillId="0" borderId="0" xfId="57" applyFont="1">
      <alignment/>
      <protection/>
    </xf>
    <xf numFmtId="0" fontId="18" fillId="0" borderId="0" xfId="57" applyFont="1">
      <alignment/>
      <protection/>
    </xf>
    <xf numFmtId="0" fontId="19" fillId="0" borderId="0" xfId="57" applyFont="1">
      <alignment/>
      <protection/>
    </xf>
    <xf numFmtId="0" fontId="19" fillId="0" borderId="0" xfId="57" applyFont="1" applyAlignment="1">
      <alignment horizontal="center"/>
      <protection/>
    </xf>
    <xf numFmtId="176" fontId="19" fillId="0" borderId="0" xfId="57" applyNumberFormat="1" applyFont="1">
      <alignment/>
      <protection/>
    </xf>
    <xf numFmtId="0" fontId="20" fillId="0" borderId="0" xfId="57" applyFont="1" applyAlignment="1">
      <alignment horizontal="right"/>
      <protection/>
    </xf>
    <xf numFmtId="0" fontId="21" fillId="0" borderId="10" xfId="57" applyFont="1" applyFill="1" applyBorder="1" applyAlignment="1">
      <alignment horizontal="center" vertical="center" wrapText="1"/>
      <protection/>
    </xf>
    <xf numFmtId="0" fontId="21" fillId="0" borderId="0" xfId="57" applyFont="1" applyAlignment="1">
      <alignment horizontal="center" vertical="center" wrapText="1"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5" fillId="0" borderId="10" xfId="57" applyFont="1" applyBorder="1" applyAlignment="1">
      <alignment horizontal="center" vertical="center" wrapText="1"/>
      <protection/>
    </xf>
    <xf numFmtId="0" fontId="18" fillId="0" borderId="10" xfId="57" applyFont="1" applyBorder="1">
      <alignment/>
      <protection/>
    </xf>
    <xf numFmtId="0" fontId="27" fillId="0" borderId="10" xfId="57" applyFont="1" applyBorder="1" applyAlignment="1">
      <alignment horizontal="center" vertical="center"/>
      <protection/>
    </xf>
    <xf numFmtId="0" fontId="27" fillId="0" borderId="10" xfId="57" applyFont="1" applyBorder="1" applyAlignment="1">
      <alignment horizontal="left" vertical="center"/>
      <protection/>
    </xf>
    <xf numFmtId="0" fontId="28" fillId="24" borderId="10" xfId="57" applyFont="1" applyFill="1" applyBorder="1" applyAlignment="1">
      <alignment horizontal="right" wrapText="1"/>
      <protection/>
    </xf>
    <xf numFmtId="2" fontId="28" fillId="24" borderId="10" xfId="57" applyNumberFormat="1" applyFont="1" applyFill="1" applyBorder="1" applyAlignment="1">
      <alignment horizontal="right" wrapText="1"/>
      <protection/>
    </xf>
    <xf numFmtId="176" fontId="28" fillId="0" borderId="10" xfId="57" applyNumberFormat="1" applyFont="1" applyBorder="1" applyAlignment="1">
      <alignment horizontal="right" wrapText="1"/>
      <protection/>
    </xf>
    <xf numFmtId="0" fontId="28" fillId="0" borderId="10" xfId="57" applyFont="1" applyBorder="1">
      <alignment/>
      <protection/>
    </xf>
    <xf numFmtId="0" fontId="28" fillId="0" borderId="0" xfId="57" applyFont="1">
      <alignment/>
      <protection/>
    </xf>
    <xf numFmtId="0" fontId="17" fillId="7" borderId="10" xfId="57" applyFont="1" applyFill="1" applyBorder="1">
      <alignment/>
      <protection/>
    </xf>
    <xf numFmtId="0" fontId="17" fillId="7" borderId="10" xfId="57" applyFont="1" applyFill="1" applyBorder="1" applyAlignment="1">
      <alignment horizontal="center" wrapText="1"/>
      <protection/>
    </xf>
    <xf numFmtId="0" fontId="17" fillId="7" borderId="10" xfId="57" applyFont="1" applyFill="1" applyBorder="1" applyAlignment="1">
      <alignment horizontal="right" wrapText="1"/>
      <protection/>
    </xf>
    <xf numFmtId="2" fontId="17" fillId="7" borderId="10" xfId="57" applyNumberFormat="1" applyFont="1" applyFill="1" applyBorder="1" applyAlignment="1">
      <alignment horizontal="right" wrapText="1"/>
      <protection/>
    </xf>
    <xf numFmtId="176" fontId="17" fillId="7" borderId="10" xfId="57" applyNumberFormat="1" applyFont="1" applyFill="1" applyBorder="1" applyAlignment="1">
      <alignment horizontal="right" wrapText="1"/>
      <protection/>
    </xf>
    <xf numFmtId="176" fontId="26" fillId="7" borderId="10" xfId="57" applyNumberFormat="1" applyFont="1" applyFill="1" applyBorder="1" applyAlignment="1">
      <alignment horizontal="right" wrapText="1"/>
      <protection/>
    </xf>
    <xf numFmtId="177" fontId="17" fillId="7" borderId="10" xfId="57" applyNumberFormat="1" applyFont="1" applyFill="1" applyBorder="1" applyAlignment="1">
      <alignment horizontal="right" wrapText="1"/>
      <protection/>
    </xf>
    <xf numFmtId="0" fontId="19" fillId="0" borderId="10" xfId="57" applyFont="1" applyBorder="1">
      <alignment/>
      <protection/>
    </xf>
    <xf numFmtId="0" fontId="17" fillId="0" borderId="10" xfId="57" applyFont="1" applyBorder="1">
      <alignment/>
      <protection/>
    </xf>
    <xf numFmtId="2" fontId="18" fillId="0" borderId="10" xfId="57" applyNumberFormat="1" applyFont="1" applyBorder="1">
      <alignment/>
      <protection/>
    </xf>
    <xf numFmtId="0" fontId="18" fillId="0" borderId="10" xfId="57" applyFont="1" applyBorder="1" applyAlignment="1">
      <alignment horizontal="center"/>
      <protection/>
    </xf>
    <xf numFmtId="0" fontId="18" fillId="0" borderId="10" xfId="57" applyFont="1" applyBorder="1" applyAlignment="1">
      <alignment horizontal="right" wrapText="1"/>
      <protection/>
    </xf>
    <xf numFmtId="176" fontId="18" fillId="0" borderId="10" xfId="57" applyNumberFormat="1" applyFont="1" applyBorder="1" applyAlignment="1">
      <alignment horizontal="right" wrapText="1"/>
      <protection/>
    </xf>
    <xf numFmtId="0" fontId="26" fillId="0" borderId="10" xfId="57" applyFont="1" applyBorder="1">
      <alignment/>
      <protection/>
    </xf>
    <xf numFmtId="0" fontId="17" fillId="22" borderId="10" xfId="57" applyFont="1" applyFill="1" applyBorder="1" applyAlignment="1">
      <alignment horizontal="center" wrapText="1"/>
      <protection/>
    </xf>
    <xf numFmtId="0" fontId="26" fillId="22" borderId="10" xfId="57" applyFont="1" applyFill="1" applyBorder="1" applyAlignment="1">
      <alignment horizontal="right" wrapText="1"/>
      <protection/>
    </xf>
    <xf numFmtId="2" fontId="26" fillId="22" borderId="10" xfId="57" applyNumberFormat="1" applyFont="1" applyFill="1" applyBorder="1" applyAlignment="1">
      <alignment horizontal="right" wrapText="1"/>
      <protection/>
    </xf>
    <xf numFmtId="176" fontId="21" fillId="22" borderId="10" xfId="57" applyNumberFormat="1" applyFont="1" applyFill="1" applyBorder="1" applyAlignment="1">
      <alignment horizontal="right" wrapText="1"/>
      <protection/>
    </xf>
    <xf numFmtId="0" fontId="26" fillId="0" borderId="0" xfId="57" applyFont="1">
      <alignment/>
      <protection/>
    </xf>
    <xf numFmtId="0" fontId="18" fillId="7" borderId="10" xfId="57" applyFont="1" applyFill="1" applyBorder="1">
      <alignment/>
      <protection/>
    </xf>
    <xf numFmtId="0" fontId="17" fillId="7" borderId="10" xfId="57" applyFont="1" applyFill="1" applyBorder="1" applyAlignment="1">
      <alignment horizontal="center"/>
      <protection/>
    </xf>
    <xf numFmtId="2" fontId="17" fillId="7" borderId="10" xfId="57" applyNumberFormat="1" applyFont="1" applyFill="1" applyBorder="1">
      <alignment/>
      <protection/>
    </xf>
    <xf numFmtId="176" fontId="17" fillId="7" borderId="10" xfId="57" applyNumberFormat="1" applyFont="1" applyFill="1" applyBorder="1">
      <alignment/>
      <protection/>
    </xf>
    <xf numFmtId="0" fontId="18" fillId="0" borderId="0" xfId="57" applyFont="1" applyAlignment="1">
      <alignment horizontal="center"/>
      <protection/>
    </xf>
    <xf numFmtId="176" fontId="17" fillId="0" borderId="0" xfId="57" applyNumberFormat="1" applyFont="1">
      <alignment/>
      <protection/>
    </xf>
    <xf numFmtId="176" fontId="18" fillId="0" borderId="0" xfId="57" applyNumberFormat="1" applyFont="1">
      <alignment/>
      <protection/>
    </xf>
    <xf numFmtId="0" fontId="11" fillId="0" borderId="0" xfId="57" applyFont="1" applyAlignment="1">
      <alignment horizontal="center"/>
      <protection/>
    </xf>
    <xf numFmtId="0" fontId="24" fillId="0" borderId="10" xfId="57" applyFont="1" applyFill="1" applyBorder="1" applyAlignment="1">
      <alignment horizontal="center" vertical="center" wrapText="1"/>
      <protection/>
    </xf>
    <xf numFmtId="0" fontId="8" fillId="0" borderId="0" xfId="58" applyFont="1" applyAlignment="1">
      <alignment/>
      <protection/>
    </xf>
    <xf numFmtId="0" fontId="9" fillId="0" borderId="0" xfId="58" applyFont="1">
      <alignment/>
      <protection/>
    </xf>
    <xf numFmtId="0" fontId="11" fillId="0" borderId="0" xfId="58" applyFont="1">
      <alignment/>
      <protection/>
    </xf>
    <xf numFmtId="0" fontId="13" fillId="0" borderId="0" xfId="58" applyFont="1" applyAlignment="1">
      <alignment horizontal="center"/>
      <protection/>
    </xf>
    <xf numFmtId="0" fontId="15" fillId="0" borderId="0" xfId="58" applyFont="1" applyAlignment="1">
      <alignment horizontal="center"/>
      <protection/>
    </xf>
    <xf numFmtId="0" fontId="11" fillId="0" borderId="0" xfId="58" applyFont="1" applyAlignment="1">
      <alignment horizontal="center"/>
      <protection/>
    </xf>
    <xf numFmtId="0" fontId="33" fillId="0" borderId="0" xfId="58" applyFont="1">
      <alignment/>
      <protection/>
    </xf>
    <xf numFmtId="0" fontId="34" fillId="0" borderId="0" xfId="58" applyFont="1" applyAlignment="1">
      <alignment horizontal="center"/>
      <protection/>
    </xf>
    <xf numFmtId="0" fontId="25" fillId="0" borderId="0" xfId="58" applyFont="1" applyFill="1" applyAlignment="1">
      <alignment horizontal="center" vertical="center" wrapText="1"/>
      <protection/>
    </xf>
    <xf numFmtId="0" fontId="39" fillId="0" borderId="0" xfId="58" applyFont="1" applyFill="1" applyAlignment="1">
      <alignment horizontal="center" vertical="center" wrapText="1"/>
      <protection/>
    </xf>
    <xf numFmtId="0" fontId="40" fillId="0" borderId="10" xfId="58" applyFont="1" applyFill="1" applyBorder="1" applyAlignment="1">
      <alignment horizontal="center" vertical="center" wrapText="1"/>
      <protection/>
    </xf>
    <xf numFmtId="0" fontId="40" fillId="0" borderId="11" xfId="58" applyFont="1" applyFill="1" applyBorder="1" applyAlignment="1">
      <alignment horizontal="center" vertical="center" wrapText="1"/>
      <protection/>
    </xf>
    <xf numFmtId="0" fontId="41" fillId="0" borderId="10" xfId="58" applyFont="1" applyFill="1" applyBorder="1" applyAlignment="1">
      <alignment horizontal="center"/>
      <protection/>
    </xf>
    <xf numFmtId="0" fontId="41" fillId="0" borderId="0" xfId="58" applyFont="1">
      <alignment/>
      <protection/>
    </xf>
    <xf numFmtId="0" fontId="42" fillId="0" borderId="0" xfId="58" applyFont="1" applyFill="1" applyAlignment="1">
      <alignment horizontal="center"/>
      <protection/>
    </xf>
    <xf numFmtId="0" fontId="43" fillId="0" borderId="10" xfId="58" applyFont="1" applyBorder="1" applyAlignment="1">
      <alignment horizontal="center" vertical="center"/>
      <protection/>
    </xf>
    <xf numFmtId="0" fontId="43" fillId="0" borderId="12" xfId="58" applyFont="1" applyBorder="1" applyAlignment="1">
      <alignment horizontal="left" vertical="center"/>
      <protection/>
    </xf>
    <xf numFmtId="0" fontId="44" fillId="0" borderId="10" xfId="58" applyFont="1" applyBorder="1">
      <alignment/>
      <protection/>
    </xf>
    <xf numFmtId="1" fontId="44" fillId="0" borderId="10" xfId="58" applyNumberFormat="1" applyFont="1" applyBorder="1">
      <alignment/>
      <protection/>
    </xf>
    <xf numFmtId="1" fontId="43" fillId="0" borderId="10" xfId="58" applyNumberFormat="1" applyFont="1" applyBorder="1">
      <alignment/>
      <protection/>
    </xf>
    <xf numFmtId="178" fontId="43" fillId="0" borderId="10" xfId="58" applyNumberFormat="1" applyFont="1" applyBorder="1">
      <alignment/>
      <protection/>
    </xf>
    <xf numFmtId="178" fontId="45" fillId="0" borderId="0" xfId="58" applyNumberFormat="1" applyFont="1">
      <alignment/>
      <protection/>
    </xf>
    <xf numFmtId="0" fontId="45" fillId="0" borderId="0" xfId="58" applyFont="1">
      <alignment/>
      <protection/>
    </xf>
    <xf numFmtId="0" fontId="47" fillId="0" borderId="10" xfId="58" applyFont="1" applyFill="1" applyBorder="1">
      <alignment/>
      <protection/>
    </xf>
    <xf numFmtId="0" fontId="47" fillId="0" borderId="12" xfId="58" applyFont="1" applyFill="1" applyBorder="1" applyAlignment="1">
      <alignment horizontal="center" wrapText="1"/>
      <protection/>
    </xf>
    <xf numFmtId="0" fontId="47" fillId="0" borderId="10" xfId="58" applyFont="1" applyBorder="1">
      <alignment/>
      <protection/>
    </xf>
    <xf numFmtId="179" fontId="47" fillId="0" borderId="10" xfId="58" applyNumberFormat="1" applyFont="1" applyBorder="1">
      <alignment/>
      <protection/>
    </xf>
    <xf numFmtId="1" fontId="47" fillId="0" borderId="10" xfId="58" applyNumberFormat="1" applyFont="1" applyBorder="1">
      <alignment/>
      <protection/>
    </xf>
    <xf numFmtId="178" fontId="46" fillId="0" borderId="0" xfId="58" applyNumberFormat="1" applyFont="1">
      <alignment/>
      <protection/>
    </xf>
    <xf numFmtId="0" fontId="48" fillId="0" borderId="0" xfId="58" applyFont="1">
      <alignment/>
      <protection/>
    </xf>
    <xf numFmtId="0" fontId="11" fillId="0" borderId="0" xfId="58" applyFont="1" applyFill="1" applyBorder="1">
      <alignment/>
      <protection/>
    </xf>
    <xf numFmtId="0" fontId="9" fillId="0" borderId="0" xfId="58" applyFont="1" applyFill="1" applyBorder="1" applyAlignment="1">
      <alignment horizontal="center" wrapText="1"/>
      <protection/>
    </xf>
    <xf numFmtId="1" fontId="11" fillId="0" borderId="0" xfId="58" applyNumberFormat="1" applyFont="1">
      <alignment/>
      <protection/>
    </xf>
    <xf numFmtId="0" fontId="11" fillId="0" borderId="0" xfId="58" applyFont="1" applyBorder="1">
      <alignment/>
      <protection/>
    </xf>
    <xf numFmtId="0" fontId="9" fillId="0" borderId="0" xfId="58" applyFont="1" applyBorder="1">
      <alignment/>
      <protection/>
    </xf>
    <xf numFmtId="0" fontId="49" fillId="0" borderId="0" xfId="58" applyFont="1" applyBorder="1">
      <alignment/>
      <protection/>
    </xf>
    <xf numFmtId="0" fontId="20" fillId="0" borderId="10" xfId="57" applyFont="1" applyFill="1" applyBorder="1" applyAlignment="1">
      <alignment horizontal="center" vertical="center" wrapText="1"/>
      <protection/>
    </xf>
    <xf numFmtId="176" fontId="53" fillId="0" borderId="10" xfId="57" applyNumberFormat="1" applyFont="1" applyBorder="1" applyAlignment="1">
      <alignment horizontal="right" wrapText="1"/>
      <protection/>
    </xf>
    <xf numFmtId="0" fontId="7" fillId="0" borderId="0" xfId="59">
      <alignment/>
      <protection/>
    </xf>
    <xf numFmtId="0" fontId="59" fillId="0" borderId="0" xfId="59" applyFont="1">
      <alignment/>
      <protection/>
    </xf>
    <xf numFmtId="0" fontId="60" fillId="0" borderId="0" xfId="59" applyFont="1" applyAlignment="1">
      <alignment vertical="center"/>
      <protection/>
    </xf>
    <xf numFmtId="0" fontId="60" fillId="0" borderId="0" xfId="59" applyFont="1" applyAlignment="1">
      <alignment horizontal="right" vertical="center"/>
      <protection/>
    </xf>
    <xf numFmtId="0" fontId="60" fillId="0" borderId="0" xfId="59" applyFont="1" applyAlignment="1">
      <alignment horizontal="left" vertical="center"/>
      <protection/>
    </xf>
    <xf numFmtId="0" fontId="7" fillId="0" borderId="0" xfId="59" applyFont="1" applyAlignment="1">
      <alignment horizontal="center"/>
      <protection/>
    </xf>
    <xf numFmtId="0" fontId="7" fillId="0" borderId="0" xfId="59" applyFont="1">
      <alignment/>
      <protection/>
    </xf>
    <xf numFmtId="0" fontId="61" fillId="0" borderId="0" xfId="59" applyFont="1">
      <alignment/>
      <protection/>
    </xf>
    <xf numFmtId="0" fontId="49" fillId="0" borderId="0" xfId="59" applyFont="1" applyAlignment="1">
      <alignment horizontal="left" vertical="center"/>
      <protection/>
    </xf>
    <xf numFmtId="0" fontId="49" fillId="0" borderId="0" xfId="59" applyFont="1" applyAlignment="1">
      <alignment vertical="center"/>
      <protection/>
    </xf>
    <xf numFmtId="0" fontId="62" fillId="0" borderId="10" xfId="59" applyFont="1" applyBorder="1" applyAlignment="1">
      <alignment horizontal="center" vertical="center"/>
      <protection/>
    </xf>
    <xf numFmtId="0" fontId="62" fillId="0" borderId="10" xfId="59" applyFont="1" applyBorder="1" applyAlignment="1">
      <alignment vertical="center"/>
      <protection/>
    </xf>
    <xf numFmtId="0" fontId="36" fillId="0" borderId="0" xfId="59" applyFont="1" applyAlignment="1">
      <alignment vertical="center"/>
      <protection/>
    </xf>
    <xf numFmtId="0" fontId="57" fillId="0" borderId="0" xfId="59" applyFont="1" applyAlignment="1">
      <alignment horizontal="right" vertical="center"/>
      <protection/>
    </xf>
    <xf numFmtId="0" fontId="61" fillId="0" borderId="0" xfId="59" applyFont="1" applyAlignment="1">
      <alignment wrapText="1"/>
      <protection/>
    </xf>
    <xf numFmtId="0" fontId="36" fillId="0" borderId="0" xfId="59" applyFont="1" applyAlignment="1">
      <alignment horizontal="center" vertical="center" wrapText="1"/>
      <protection/>
    </xf>
    <xf numFmtId="0" fontId="47" fillId="0" borderId="0" xfId="59" applyFont="1" applyAlignment="1">
      <alignment vertical="center" wrapText="1"/>
      <protection/>
    </xf>
    <xf numFmtId="0" fontId="59" fillId="0" borderId="0" xfId="59" applyFont="1" applyAlignment="1">
      <alignment wrapText="1"/>
      <protection/>
    </xf>
    <xf numFmtId="0" fontId="7" fillId="0" borderId="0" xfId="59" applyAlignment="1">
      <alignment wrapText="1"/>
      <protection/>
    </xf>
    <xf numFmtId="0" fontId="49" fillId="0" borderId="0" xfId="59" applyFont="1" applyAlignment="1">
      <alignment vertical="center" wrapText="1"/>
      <protection/>
    </xf>
    <xf numFmtId="0" fontId="49" fillId="0" borderId="0" xfId="59" applyFont="1" applyAlignment="1">
      <alignment horizontal="right" vertical="center" wrapText="1"/>
      <protection/>
    </xf>
    <xf numFmtId="0" fontId="61" fillId="0" borderId="0" xfId="59" applyFont="1" applyAlignment="1">
      <alignment vertical="center" wrapText="1"/>
      <protection/>
    </xf>
    <xf numFmtId="0" fontId="61" fillId="0" borderId="0" xfId="59" applyFont="1" applyAlignment="1">
      <alignment horizontal="center" wrapText="1"/>
      <protection/>
    </xf>
    <xf numFmtId="0" fontId="47" fillId="0" borderId="0" xfId="59" applyFont="1" applyAlignment="1">
      <alignment horizontal="right" vertical="center"/>
      <protection/>
    </xf>
    <xf numFmtId="0" fontId="62" fillId="0" borderId="10" xfId="59" applyFont="1" applyBorder="1" applyAlignment="1">
      <alignment horizontal="center" vertical="center" wrapText="1"/>
      <protection/>
    </xf>
    <xf numFmtId="0" fontId="36" fillId="0" borderId="10" xfId="59" applyFont="1" applyBorder="1" applyAlignment="1">
      <alignment horizontal="right" vertical="center" wrapText="1"/>
      <protection/>
    </xf>
    <xf numFmtId="0" fontId="36" fillId="25" borderId="10" xfId="59" applyFont="1" applyFill="1" applyBorder="1" applyAlignment="1">
      <alignment horizontal="right" vertical="center" wrapText="1"/>
      <protection/>
    </xf>
    <xf numFmtId="0" fontId="36" fillId="4" borderId="10" xfId="59" applyFont="1" applyFill="1" applyBorder="1" applyAlignment="1">
      <alignment horizontal="right" vertical="center" wrapText="1"/>
      <protection/>
    </xf>
    <xf numFmtId="0" fontId="64" fillId="0" borderId="0" xfId="59" applyFont="1">
      <alignment/>
      <protection/>
    </xf>
    <xf numFmtId="0" fontId="67" fillId="0" borderId="10" xfId="59" applyFont="1" applyBorder="1" applyAlignment="1">
      <alignment horizontal="center" vertical="center" wrapText="1"/>
      <protection/>
    </xf>
    <xf numFmtId="0" fontId="65" fillId="0" borderId="0" xfId="59" applyFont="1">
      <alignment/>
      <protection/>
    </xf>
    <xf numFmtId="0" fontId="67" fillId="4" borderId="10" xfId="59" applyFont="1" applyFill="1" applyBorder="1" applyAlignment="1">
      <alignment horizontal="center" vertical="center" wrapText="1"/>
      <protection/>
    </xf>
    <xf numFmtId="0" fontId="67" fillId="26" borderId="10" xfId="59" applyFont="1" applyFill="1" applyBorder="1" applyAlignment="1">
      <alignment horizontal="center" vertical="center" wrapText="1"/>
      <protection/>
    </xf>
    <xf numFmtId="0" fontId="67" fillId="25" borderId="10" xfId="59" applyFont="1" applyFill="1" applyBorder="1" applyAlignment="1">
      <alignment horizontal="center" vertical="center" wrapText="1"/>
      <protection/>
    </xf>
    <xf numFmtId="0" fontId="68" fillId="0" borderId="10" xfId="59" applyFont="1" applyBorder="1" applyAlignment="1">
      <alignment horizontal="center" vertical="center"/>
      <protection/>
    </xf>
    <xf numFmtId="0" fontId="68" fillId="0" borderId="10" xfId="59" applyFont="1" applyBorder="1" applyAlignment="1">
      <alignment horizontal="center" vertical="center" wrapText="1"/>
      <protection/>
    </xf>
    <xf numFmtId="0" fontId="68" fillId="0" borderId="0" xfId="59" applyFont="1">
      <alignment/>
      <protection/>
    </xf>
    <xf numFmtId="0" fontId="66" fillId="0" borderId="0" xfId="59" applyFont="1">
      <alignment/>
      <protection/>
    </xf>
    <xf numFmtId="0" fontId="69" fillId="0" borderId="0" xfId="59" applyFont="1">
      <alignment/>
      <protection/>
    </xf>
    <xf numFmtId="0" fontId="67" fillId="7" borderId="10" xfId="59" applyFont="1" applyFill="1" applyBorder="1" applyAlignment="1">
      <alignment horizontal="center" vertical="center" wrapText="1"/>
      <protection/>
    </xf>
    <xf numFmtId="0" fontId="68" fillId="7" borderId="10" xfId="59" applyFont="1" applyFill="1" applyBorder="1" applyAlignment="1">
      <alignment horizontal="center" vertical="center"/>
      <protection/>
    </xf>
    <xf numFmtId="0" fontId="36" fillId="7" borderId="10" xfId="59" applyFont="1" applyFill="1" applyBorder="1" applyAlignment="1">
      <alignment horizontal="right" vertical="center"/>
      <protection/>
    </xf>
    <xf numFmtId="0" fontId="68" fillId="25" borderId="10" xfId="59" applyFont="1" applyFill="1" applyBorder="1" applyAlignment="1">
      <alignment horizontal="center" vertical="center"/>
      <protection/>
    </xf>
    <xf numFmtId="0" fontId="64" fillId="4" borderId="10" xfId="59" applyFont="1" applyFill="1" applyBorder="1" applyAlignment="1">
      <alignment horizontal="right" vertical="center" wrapText="1"/>
      <protection/>
    </xf>
    <xf numFmtId="0" fontId="64" fillId="0" borderId="10" xfId="59" applyFont="1" applyBorder="1" applyAlignment="1">
      <alignment horizontal="right" vertical="center" wrapText="1"/>
      <protection/>
    </xf>
    <xf numFmtId="0" fontId="64" fillId="25" borderId="10" xfId="59" applyFont="1" applyFill="1" applyBorder="1" applyAlignment="1">
      <alignment horizontal="right" vertical="center" wrapText="1"/>
      <protection/>
    </xf>
    <xf numFmtId="0" fontId="64" fillId="0" borderId="10" xfId="59" applyFont="1" applyBorder="1" applyAlignment="1">
      <alignment horizontal="right" wrapText="1"/>
      <protection/>
    </xf>
    <xf numFmtId="0" fontId="28" fillId="0" borderId="10" xfId="57" applyFont="1" applyBorder="1" applyAlignment="1">
      <alignment horizontal="right" wrapText="1"/>
      <protection/>
    </xf>
    <xf numFmtId="2" fontId="28" fillId="0" borderId="10" xfId="57" applyNumberFormat="1" applyFont="1" applyBorder="1" applyAlignment="1">
      <alignment horizontal="right" wrapText="1"/>
      <protection/>
    </xf>
    <xf numFmtId="0" fontId="61" fillId="0" borderId="13" xfId="59" applyFont="1" applyBorder="1" applyAlignment="1">
      <alignment vertical="center" wrapText="1"/>
      <protection/>
    </xf>
    <xf numFmtId="0" fontId="70" fillId="0" borderId="10" xfId="57" applyFont="1" applyFill="1" applyBorder="1" applyAlignment="1">
      <alignment horizontal="center" vertical="center" wrapText="1"/>
      <protection/>
    </xf>
    <xf numFmtId="0" fontId="20" fillId="24" borderId="10" xfId="57" applyFont="1" applyFill="1" applyBorder="1" applyAlignment="1">
      <alignment horizontal="center" vertical="center" wrapText="1"/>
      <protection/>
    </xf>
    <xf numFmtId="0" fontId="70" fillId="24" borderId="10" xfId="57" applyFont="1" applyFill="1" applyBorder="1" applyAlignment="1">
      <alignment horizontal="center" vertical="center" wrapText="1"/>
      <protection/>
    </xf>
    <xf numFmtId="0" fontId="72" fillId="0" borderId="0" xfId="0" applyFont="1" applyAlignment="1">
      <alignment/>
    </xf>
    <xf numFmtId="0" fontId="51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52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178" fontId="6" fillId="0" borderId="10" xfId="0" applyNumberFormat="1" applyFont="1" applyFill="1" applyBorder="1" applyAlignment="1">
      <alignment wrapText="1"/>
    </xf>
    <xf numFmtId="1" fontId="6" fillId="0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73" fillId="0" borderId="0" xfId="57" applyFont="1" applyAlignment="1">
      <alignment horizontal="center"/>
      <protection/>
    </xf>
    <xf numFmtId="0" fontId="36" fillId="0" borderId="10" xfId="57" applyFont="1" applyFill="1" applyBorder="1" applyAlignment="1">
      <alignment horizontal="center" vertical="center" wrapText="1"/>
      <protection/>
    </xf>
    <xf numFmtId="0" fontId="74" fillId="0" borderId="10" xfId="57" applyFont="1" applyFill="1" applyBorder="1" applyAlignment="1">
      <alignment horizontal="center" vertical="center" wrapText="1"/>
      <protection/>
    </xf>
    <xf numFmtId="0" fontId="43" fillId="0" borderId="10" xfId="58" applyFont="1" applyBorder="1" applyAlignment="1">
      <alignment horizontal="left" vertical="center"/>
      <protection/>
    </xf>
    <xf numFmtId="0" fontId="47" fillId="0" borderId="10" xfId="58" applyFont="1" applyFill="1" applyBorder="1" applyAlignment="1">
      <alignment horizontal="center" wrapText="1"/>
      <protection/>
    </xf>
    <xf numFmtId="1" fontId="76" fillId="0" borderId="10" xfId="0" applyNumberFormat="1" applyFont="1" applyBorder="1" applyAlignment="1">
      <alignment/>
    </xf>
    <xf numFmtId="0" fontId="51" fillId="22" borderId="10" xfId="0" applyFont="1" applyFill="1" applyBorder="1" applyAlignment="1">
      <alignment wrapText="1"/>
    </xf>
    <xf numFmtId="176" fontId="26" fillId="0" borderId="0" xfId="57" applyNumberFormat="1" applyFont="1">
      <alignment/>
      <protection/>
    </xf>
    <xf numFmtId="0" fontId="51" fillId="0" borderId="10" xfId="0" applyFont="1" applyFill="1" applyBorder="1" applyAlignment="1">
      <alignment horizontal="right" vertical="center"/>
    </xf>
    <xf numFmtId="0" fontId="51" fillId="0" borderId="10" xfId="0" applyFont="1" applyFill="1" applyBorder="1" applyAlignment="1">
      <alignment horizontal="right" wrapText="1"/>
    </xf>
    <xf numFmtId="0" fontId="43" fillId="0" borderId="10" xfId="58" applyFont="1" applyBorder="1" applyAlignment="1">
      <alignment horizontal="right" vertical="center"/>
      <protection/>
    </xf>
    <xf numFmtId="0" fontId="79" fillId="0" borderId="0" xfId="0" applyFont="1" applyAlignment="1">
      <alignment/>
    </xf>
    <xf numFmtId="1" fontId="75" fillId="0" borderId="10" xfId="57" applyNumberFormat="1" applyFont="1" applyBorder="1" applyAlignment="1">
      <alignment vertical="center"/>
      <protection/>
    </xf>
    <xf numFmtId="178" fontId="51" fillId="0" borderId="10" xfId="0" applyNumberFormat="1" applyFont="1" applyFill="1" applyBorder="1" applyAlignment="1">
      <alignment wrapText="1"/>
    </xf>
    <xf numFmtId="1" fontId="51" fillId="0" borderId="10" xfId="0" applyNumberFormat="1" applyFont="1" applyFill="1" applyBorder="1" applyAlignment="1">
      <alignment wrapText="1"/>
    </xf>
    <xf numFmtId="0" fontId="27" fillId="0" borderId="10" xfId="57" applyFont="1" applyFill="1" applyBorder="1" applyAlignment="1">
      <alignment horizontal="center" vertical="center"/>
      <protection/>
    </xf>
    <xf numFmtId="0" fontId="27" fillId="0" borderId="10" xfId="57" applyFont="1" applyFill="1" applyBorder="1" applyAlignment="1">
      <alignment horizontal="left" vertical="center"/>
      <protection/>
    </xf>
    <xf numFmtId="0" fontId="28" fillId="0" borderId="10" xfId="57" applyFont="1" applyFill="1" applyBorder="1" applyAlignment="1">
      <alignment horizontal="right" wrapText="1"/>
      <protection/>
    </xf>
    <xf numFmtId="2" fontId="28" fillId="0" borderId="10" xfId="57" applyNumberFormat="1" applyFont="1" applyFill="1" applyBorder="1" applyAlignment="1">
      <alignment horizontal="right" wrapText="1"/>
      <protection/>
    </xf>
    <xf numFmtId="176" fontId="28" fillId="0" borderId="10" xfId="57" applyNumberFormat="1" applyFont="1" applyFill="1" applyBorder="1" applyAlignment="1">
      <alignment horizontal="right" wrapText="1"/>
      <protection/>
    </xf>
    <xf numFmtId="1" fontId="75" fillId="0" borderId="10" xfId="57" applyNumberFormat="1" applyFont="1" applyFill="1" applyBorder="1" applyAlignment="1">
      <alignment vertical="center"/>
      <protection/>
    </xf>
    <xf numFmtId="0" fontId="64" fillId="7" borderId="10" xfId="59" applyFont="1" applyFill="1" applyBorder="1" applyAlignment="1">
      <alignment horizontal="right" vertical="center"/>
      <protection/>
    </xf>
    <xf numFmtId="0" fontId="64" fillId="0" borderId="10" xfId="59" applyFont="1" applyBorder="1" applyAlignment="1">
      <alignment horizontal="right" vertical="center"/>
      <protection/>
    </xf>
    <xf numFmtId="0" fontId="64" fillId="27" borderId="10" xfId="59" applyFont="1" applyFill="1" applyBorder="1" applyAlignment="1">
      <alignment horizontal="right"/>
      <protection/>
    </xf>
    <xf numFmtId="2" fontId="43" fillId="0" borderId="10" xfId="58" applyNumberFormat="1" applyFont="1" applyBorder="1">
      <alignment/>
      <protection/>
    </xf>
    <xf numFmtId="178" fontId="82" fillId="0" borderId="10" xfId="60" applyNumberFormat="1" applyFont="1" applyFill="1" applyBorder="1" applyAlignment="1">
      <alignment horizontal="center" vertical="center" wrapText="1"/>
      <protection/>
    </xf>
    <xf numFmtId="178" fontId="82" fillId="0" borderId="10" xfId="60" applyNumberFormat="1" applyFont="1" applyFill="1" applyBorder="1" applyAlignment="1">
      <alignment horizontal="right" vertical="center" wrapText="1"/>
      <protection/>
    </xf>
    <xf numFmtId="0" fontId="44" fillId="0" borderId="10" xfId="58" applyFont="1" applyFill="1" applyBorder="1">
      <alignment/>
      <protection/>
    </xf>
    <xf numFmtId="178" fontId="44" fillId="0" borderId="10" xfId="58" applyNumberFormat="1" applyFont="1" applyBorder="1">
      <alignment/>
      <protection/>
    </xf>
    <xf numFmtId="2" fontId="44" fillId="0" borderId="10" xfId="58" applyNumberFormat="1" applyFont="1" applyBorder="1">
      <alignment/>
      <protection/>
    </xf>
    <xf numFmtId="179" fontId="44" fillId="0" borderId="10" xfId="58" applyNumberFormat="1" applyFont="1" applyBorder="1">
      <alignment/>
      <protection/>
    </xf>
    <xf numFmtId="0" fontId="43" fillId="0" borderId="10" xfId="58" applyFont="1" applyFill="1" applyBorder="1" applyAlignment="1">
      <alignment horizontal="center" vertical="center"/>
      <protection/>
    </xf>
    <xf numFmtId="0" fontId="43" fillId="0" borderId="12" xfId="58" applyFont="1" applyFill="1" applyBorder="1" applyAlignment="1">
      <alignment horizontal="left" vertical="center"/>
      <protection/>
    </xf>
    <xf numFmtId="1" fontId="44" fillId="0" borderId="10" xfId="58" applyNumberFormat="1" applyFont="1" applyFill="1" applyBorder="1">
      <alignment/>
      <protection/>
    </xf>
    <xf numFmtId="0" fontId="43" fillId="0" borderId="10" xfId="58" applyFont="1" applyFill="1" applyBorder="1">
      <alignment/>
      <protection/>
    </xf>
    <xf numFmtId="1" fontId="43" fillId="0" borderId="10" xfId="58" applyNumberFormat="1" applyFont="1" applyFill="1" applyBorder="1">
      <alignment/>
      <protection/>
    </xf>
    <xf numFmtId="178" fontId="43" fillId="0" borderId="10" xfId="58" applyNumberFormat="1" applyFont="1" applyFill="1" applyBorder="1">
      <alignment/>
      <protection/>
    </xf>
    <xf numFmtId="0" fontId="46" fillId="0" borderId="0" xfId="58" applyFont="1" applyFill="1">
      <alignment/>
      <protection/>
    </xf>
    <xf numFmtId="0" fontId="43" fillId="0" borderId="10" xfId="58" applyFont="1" applyFill="1" applyBorder="1" applyAlignment="1">
      <alignment horizontal="right" vertical="center"/>
      <protection/>
    </xf>
    <xf numFmtId="0" fontId="43" fillId="0" borderId="10" xfId="58" applyFont="1" applyFill="1" applyBorder="1" applyAlignment="1">
      <alignment horizontal="left" vertical="center"/>
      <protection/>
    </xf>
    <xf numFmtId="9" fontId="28" fillId="0" borderId="0" xfId="63" applyFont="1" applyAlignment="1">
      <alignment/>
    </xf>
    <xf numFmtId="178" fontId="4" fillId="0" borderId="10" xfId="0" applyNumberFormat="1" applyFont="1" applyFill="1" applyBorder="1" applyAlignment="1">
      <alignment wrapText="1"/>
    </xf>
    <xf numFmtId="0" fontId="83" fillId="0" borderId="10" xfId="59" applyFont="1" applyBorder="1" applyAlignment="1">
      <alignment horizontal="right" wrapText="1"/>
      <protection/>
    </xf>
    <xf numFmtId="1" fontId="83" fillId="0" borderId="10" xfId="0" applyNumberFormat="1" applyFont="1" applyBorder="1" applyAlignment="1">
      <alignment vertical="center"/>
    </xf>
    <xf numFmtId="0" fontId="64" fillId="0" borderId="10" xfId="59" applyFont="1" applyBorder="1" applyAlignment="1">
      <alignment horizontal="right"/>
      <protection/>
    </xf>
    <xf numFmtId="0" fontId="64" fillId="25" borderId="10" xfId="59" applyFont="1" applyFill="1" applyBorder="1" applyAlignment="1">
      <alignment horizontal="right" wrapText="1"/>
      <protection/>
    </xf>
    <xf numFmtId="0" fontId="44" fillId="0" borderId="10" xfId="58" applyFont="1" applyBorder="1" applyAlignment="1">
      <alignment vertical="top" wrapText="1"/>
      <protection/>
    </xf>
    <xf numFmtId="0" fontId="44" fillId="0" borderId="10" xfId="58" applyFont="1" applyBorder="1" applyAlignment="1">
      <alignment horizontal="center" vertical="top" wrapText="1"/>
      <protection/>
    </xf>
    <xf numFmtId="10" fontId="18" fillId="0" borderId="0" xfId="63" applyNumberFormat="1" applyFont="1" applyAlignment="1">
      <alignment/>
    </xf>
    <xf numFmtId="0" fontId="14" fillId="0" borderId="0" xfId="57" applyFont="1" applyAlignment="1">
      <alignment horizontal="center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right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0" fillId="0" borderId="0" xfId="57" applyFont="1" applyAlignment="1">
      <alignment horizontal="right"/>
      <protection/>
    </xf>
    <xf numFmtId="0" fontId="71" fillId="0" borderId="0" xfId="57" applyFont="1" applyAlignment="1">
      <alignment horizontal="center"/>
      <protection/>
    </xf>
    <xf numFmtId="0" fontId="3" fillId="0" borderId="0" xfId="0" applyFont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1" fillId="0" borderId="14" xfId="57" applyFont="1" applyFill="1" applyBorder="1" applyAlignment="1">
      <alignment horizontal="center" vertical="center" wrapText="1"/>
      <protection/>
    </xf>
    <xf numFmtId="0" fontId="21" fillId="0" borderId="19" xfId="57" applyFont="1" applyFill="1" applyBorder="1" applyAlignment="1">
      <alignment horizontal="center" vertical="center" wrapText="1"/>
      <protection/>
    </xf>
    <xf numFmtId="0" fontId="21" fillId="0" borderId="15" xfId="57" applyFont="1" applyFill="1" applyBorder="1" applyAlignment="1">
      <alignment horizontal="center" vertical="center" wrapText="1"/>
      <protection/>
    </xf>
    <xf numFmtId="0" fontId="24" fillId="24" borderId="14" xfId="57" applyFont="1" applyFill="1" applyBorder="1" applyAlignment="1">
      <alignment horizontal="center" vertical="center" wrapText="1"/>
      <protection/>
    </xf>
    <xf numFmtId="0" fontId="24" fillId="24" borderId="15" xfId="57" applyFont="1" applyFill="1" applyBorder="1" applyAlignment="1">
      <alignment horizontal="center" vertical="center" wrapText="1"/>
      <protection/>
    </xf>
    <xf numFmtId="0" fontId="21" fillId="24" borderId="10" xfId="57" applyFont="1" applyFill="1" applyBorder="1" applyAlignment="1">
      <alignment horizontal="center" vertical="center" wrapText="1"/>
      <protection/>
    </xf>
    <xf numFmtId="0" fontId="12" fillId="0" borderId="0" xfId="57" applyFont="1" applyAlignment="1">
      <alignment horizontal="center"/>
      <protection/>
    </xf>
    <xf numFmtId="0" fontId="16" fillId="0" borderId="0" xfId="57" applyFont="1" applyAlignment="1">
      <alignment horizontal="center"/>
      <protection/>
    </xf>
    <xf numFmtId="178" fontId="23" fillId="0" borderId="0" xfId="57" applyNumberFormat="1" applyFont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0" fontId="21" fillId="0" borderId="14" xfId="57" applyFont="1" applyFill="1" applyBorder="1" applyAlignment="1">
      <alignment horizontal="center" vertical="center" wrapText="1"/>
      <protection/>
    </xf>
    <xf numFmtId="0" fontId="21" fillId="0" borderId="15" xfId="57" applyFont="1" applyFill="1" applyBorder="1" applyAlignment="1">
      <alignment horizontal="center" vertical="center" wrapText="1"/>
      <protection/>
    </xf>
    <xf numFmtId="0" fontId="21" fillId="0" borderId="12" xfId="57" applyFont="1" applyFill="1" applyBorder="1" applyAlignment="1">
      <alignment horizontal="center" vertical="center" wrapText="1"/>
      <protection/>
    </xf>
    <xf numFmtId="0" fontId="21" fillId="0" borderId="18" xfId="57" applyFont="1" applyFill="1" applyBorder="1" applyAlignment="1">
      <alignment horizontal="center" vertical="center" wrapText="1"/>
      <protection/>
    </xf>
    <xf numFmtId="0" fontId="23" fillId="0" borderId="10" xfId="57" applyFont="1" applyFill="1" applyBorder="1" applyAlignment="1">
      <alignment horizontal="center" vertical="center" wrapText="1"/>
      <protection/>
    </xf>
    <xf numFmtId="0" fontId="78" fillId="0" borderId="16" xfId="58" applyFont="1" applyFill="1" applyBorder="1" applyAlignment="1">
      <alignment horizontal="center"/>
      <protection/>
    </xf>
    <xf numFmtId="0" fontId="78" fillId="0" borderId="0" xfId="58" applyFont="1" applyFill="1" applyBorder="1" applyAlignment="1">
      <alignment horizontal="center"/>
      <protection/>
    </xf>
    <xf numFmtId="0" fontId="31" fillId="0" borderId="0" xfId="58" applyFont="1" applyAlignment="1">
      <alignment horizontal="center"/>
      <protection/>
    </xf>
    <xf numFmtId="0" fontId="13" fillId="0" borderId="0" xfId="58" applyFont="1" applyAlignment="1">
      <alignment horizontal="center"/>
      <protection/>
    </xf>
    <xf numFmtId="0" fontId="14" fillId="0" borderId="0" xfId="58" applyFont="1" applyAlignment="1">
      <alignment horizontal="center"/>
      <protection/>
    </xf>
    <xf numFmtId="0" fontId="8" fillId="0" borderId="0" xfId="58" applyFont="1" applyAlignment="1">
      <alignment horizontal="center"/>
      <protection/>
    </xf>
    <xf numFmtId="0" fontId="35" fillId="0" borderId="12" xfId="58" applyFont="1" applyFill="1" applyBorder="1" applyAlignment="1">
      <alignment horizontal="center" vertical="center" wrapText="1"/>
      <protection/>
    </xf>
    <xf numFmtId="0" fontId="35" fillId="0" borderId="17" xfId="58" applyFont="1" applyFill="1" applyBorder="1" applyAlignment="1">
      <alignment horizontal="center" vertical="center" wrapText="1"/>
      <protection/>
    </xf>
    <xf numFmtId="0" fontId="35" fillId="0" borderId="10" xfId="58" applyFont="1" applyFill="1" applyBorder="1" applyAlignment="1">
      <alignment horizontal="center" vertical="center" wrapText="1"/>
      <protection/>
    </xf>
    <xf numFmtId="0" fontId="32" fillId="0" borderId="0" xfId="58" applyFont="1" applyAlignment="1">
      <alignment horizontal="center"/>
      <protection/>
    </xf>
    <xf numFmtId="0" fontId="78" fillId="0" borderId="16" xfId="58" applyFont="1" applyFill="1" applyBorder="1" applyAlignment="1">
      <alignment horizontal="center"/>
      <protection/>
    </xf>
    <xf numFmtId="0" fontId="38" fillId="0" borderId="10" xfId="58" applyFont="1" applyFill="1" applyBorder="1" applyAlignment="1">
      <alignment horizontal="center" vertical="center" wrapText="1"/>
      <protection/>
    </xf>
    <xf numFmtId="0" fontId="38" fillId="0" borderId="14" xfId="58" applyFont="1" applyFill="1" applyBorder="1" applyAlignment="1">
      <alignment horizontal="center" vertical="center" wrapText="1"/>
      <protection/>
    </xf>
    <xf numFmtId="0" fontId="38" fillId="0" borderId="15" xfId="58" applyFont="1" applyFill="1" applyBorder="1" applyAlignment="1">
      <alignment horizontal="center" vertical="center" wrapText="1"/>
      <protection/>
    </xf>
    <xf numFmtId="0" fontId="35" fillId="0" borderId="18" xfId="58" applyFont="1" applyFill="1" applyBorder="1" applyAlignment="1">
      <alignment horizontal="center" vertical="center" wrapText="1"/>
      <protection/>
    </xf>
    <xf numFmtId="0" fontId="35" fillId="0" borderId="14" xfId="58" applyFont="1" applyFill="1" applyBorder="1" applyAlignment="1">
      <alignment horizontal="center" vertical="center" wrapText="1"/>
      <protection/>
    </xf>
    <xf numFmtId="0" fontId="35" fillId="0" borderId="19" xfId="58" applyFont="1" applyFill="1" applyBorder="1" applyAlignment="1">
      <alignment horizontal="center" vertical="center" wrapText="1"/>
      <protection/>
    </xf>
    <xf numFmtId="0" fontId="35" fillId="0" borderId="15" xfId="58" applyFont="1" applyFill="1" applyBorder="1" applyAlignment="1">
      <alignment horizontal="center" vertical="center" wrapText="1"/>
      <protection/>
    </xf>
    <xf numFmtId="0" fontId="36" fillId="0" borderId="20" xfId="58" applyFont="1" applyFill="1" applyBorder="1" applyAlignment="1">
      <alignment horizontal="center" vertical="center" wrapText="1"/>
      <protection/>
    </xf>
    <xf numFmtId="0" fontId="36" fillId="0" borderId="21" xfId="58" applyFont="1" applyFill="1" applyBorder="1" applyAlignment="1">
      <alignment horizontal="center" vertical="center" wrapText="1"/>
      <protection/>
    </xf>
    <xf numFmtId="0" fontId="36" fillId="0" borderId="11" xfId="58" applyFont="1" applyFill="1" applyBorder="1" applyAlignment="1">
      <alignment horizontal="center" vertical="center" wrapText="1"/>
      <protection/>
    </xf>
    <xf numFmtId="0" fontId="36" fillId="0" borderId="10" xfId="57" applyFont="1" applyFill="1" applyBorder="1" applyAlignment="1">
      <alignment horizontal="center" vertical="center" wrapText="1"/>
      <protection/>
    </xf>
    <xf numFmtId="0" fontId="77" fillId="0" borderId="0" xfId="0" applyFont="1" applyAlignment="1">
      <alignment horizontal="right"/>
    </xf>
    <xf numFmtId="0" fontId="73" fillId="0" borderId="0" xfId="57" applyFont="1" applyAlignment="1">
      <alignment horizontal="center"/>
      <protection/>
    </xf>
    <xf numFmtId="0" fontId="7" fillId="0" borderId="0" xfId="59" applyFont="1" applyAlignment="1">
      <alignment horizontal="center"/>
      <protection/>
    </xf>
    <xf numFmtId="0" fontId="66" fillId="25" borderId="10" xfId="59" applyFont="1" applyFill="1" applyBorder="1" applyAlignment="1">
      <alignment horizontal="center" vertical="center" wrapText="1"/>
      <protection/>
    </xf>
    <xf numFmtId="0" fontId="66" fillId="25" borderId="10" xfId="59" applyFont="1" applyFill="1" applyBorder="1" applyAlignment="1">
      <alignment horizontal="center" vertical="center"/>
      <protection/>
    </xf>
    <xf numFmtId="0" fontId="58" fillId="0" borderId="0" xfId="59" applyFont="1" applyAlignment="1">
      <alignment horizontal="center" vertical="center"/>
      <protection/>
    </xf>
    <xf numFmtId="0" fontId="63" fillId="0" borderId="0" xfId="59" applyFont="1" applyAlignment="1">
      <alignment horizontal="center" vertical="center"/>
      <protection/>
    </xf>
    <xf numFmtId="0" fontId="66" fillId="0" borderId="10" xfId="59" applyFont="1" applyBorder="1" applyAlignment="1">
      <alignment horizontal="center" vertical="center" wrapText="1"/>
      <protection/>
    </xf>
    <xf numFmtId="0" fontId="66" fillId="7" borderId="10" xfId="59" applyFont="1" applyFill="1" applyBorder="1" applyAlignment="1">
      <alignment horizontal="center" vertical="center" wrapText="1"/>
      <protection/>
    </xf>
    <xf numFmtId="0" fontId="11" fillId="0" borderId="0" xfId="59" applyFont="1" applyAlignment="1">
      <alignment horizontal="center" vertical="center"/>
      <protection/>
    </xf>
    <xf numFmtId="0" fontId="65" fillId="25" borderId="10" xfId="59" applyFont="1" applyFill="1" applyBorder="1" applyAlignment="1">
      <alignment horizontal="center" vertical="center" wrapText="1"/>
      <protection/>
    </xf>
    <xf numFmtId="0" fontId="65" fillId="25" borderId="10" xfId="59" applyFont="1" applyFill="1" applyBorder="1" applyAlignment="1">
      <alignment horizontal="center" vertical="center"/>
      <protection/>
    </xf>
    <xf numFmtId="0" fontId="67" fillId="0" borderId="10" xfId="59" applyFont="1" applyBorder="1" applyAlignment="1">
      <alignment horizontal="center" vertical="center" wrapText="1"/>
      <protection/>
    </xf>
    <xf numFmtId="0" fontId="66" fillId="25" borderId="12" xfId="59" applyFont="1" applyFill="1" applyBorder="1" applyAlignment="1">
      <alignment horizontal="center" vertical="center" wrapText="1"/>
      <protection/>
    </xf>
    <xf numFmtId="0" fontId="66" fillId="25" borderId="17" xfId="59" applyFont="1" applyFill="1" applyBorder="1" applyAlignment="1">
      <alignment horizontal="center" vertical="center" wrapText="1"/>
      <protection/>
    </xf>
    <xf numFmtId="0" fontId="36" fillId="0" borderId="0" xfId="59" applyFont="1" applyAlignment="1">
      <alignment horizontal="center" vertical="center" wrapText="1"/>
      <protection/>
    </xf>
    <xf numFmtId="0" fontId="65" fillId="26" borderId="10" xfId="59" applyFont="1" applyFill="1" applyBorder="1" applyAlignment="1">
      <alignment horizontal="center" vertical="center" wrapText="1"/>
      <protection/>
    </xf>
    <xf numFmtId="0" fontId="65" fillId="0" borderId="14" xfId="59" applyFont="1" applyBorder="1" applyAlignment="1">
      <alignment horizontal="center" vertical="center" wrapText="1"/>
      <protection/>
    </xf>
    <xf numFmtId="0" fontId="65" fillId="0" borderId="19" xfId="59" applyFont="1" applyBorder="1" applyAlignment="1">
      <alignment horizontal="center" vertical="center" wrapText="1"/>
      <protection/>
    </xf>
    <xf numFmtId="0" fontId="65" fillId="0" borderId="15" xfId="59" applyFont="1" applyBorder="1" applyAlignment="1">
      <alignment horizontal="center" vertical="center" wrapText="1"/>
      <protection/>
    </xf>
    <xf numFmtId="0" fontId="66" fillId="26" borderId="10" xfId="59" applyFont="1" applyFill="1" applyBorder="1" applyAlignment="1">
      <alignment horizontal="center" vertical="center" wrapText="1"/>
      <protection/>
    </xf>
    <xf numFmtId="0" fontId="49" fillId="0" borderId="0" xfId="59" applyFont="1" applyAlignment="1">
      <alignment horizontal="right" vertical="center" wrapText="1"/>
      <protection/>
    </xf>
    <xf numFmtId="0" fontId="66" fillId="4" borderId="12" xfId="59" applyFont="1" applyFill="1" applyBorder="1" applyAlignment="1">
      <alignment horizontal="center" vertical="center" wrapText="1"/>
      <protection/>
    </xf>
    <xf numFmtId="0" fontId="66" fillId="4" borderId="18" xfId="59" applyFont="1" applyFill="1" applyBorder="1" applyAlignment="1">
      <alignment horizontal="center" vertical="center" wrapText="1"/>
      <protection/>
    </xf>
    <xf numFmtId="0" fontId="65" fillId="4" borderId="12" xfId="59" applyFont="1" applyFill="1" applyBorder="1" applyAlignment="1">
      <alignment horizontal="center" vertical="center" wrapText="1"/>
      <protection/>
    </xf>
    <xf numFmtId="0" fontId="65" fillId="4" borderId="18" xfId="59" applyFont="1" applyFill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APD-II" xfId="59"/>
    <cellStyle name="Normal_Part-I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ont>
        <b/>
        <i val="0"/>
        <color indexed="10"/>
      </font>
    </dxf>
    <dxf>
      <font>
        <b/>
        <i val="0"/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zoomScale="70" zoomScaleNormal="70" zoomScaleSheetLayoutView="55" zoomScalePageLayoutView="0" workbookViewId="0" topLeftCell="A1">
      <selection activeCell="R12" sqref="R12:R24"/>
    </sheetView>
  </sheetViews>
  <sheetFormatPr defaultColWidth="9.140625" defaultRowHeight="15"/>
  <cols>
    <col min="1" max="1" width="4.57421875" style="1" customWidth="1"/>
    <col min="2" max="2" width="20.421875" style="1" customWidth="1"/>
    <col min="3" max="3" width="11.28125" style="1" customWidth="1"/>
    <col min="4" max="4" width="9.140625" style="1" customWidth="1"/>
    <col min="5" max="5" width="9.8515625" style="1" customWidth="1"/>
    <col min="6" max="6" width="10.57421875" style="1" customWidth="1"/>
    <col min="7" max="7" width="10.28125" style="1" customWidth="1"/>
    <col min="8" max="8" width="11.00390625" style="1" hidden="1" customWidth="1"/>
    <col min="9" max="9" width="7.7109375" style="1" hidden="1" customWidth="1"/>
    <col min="10" max="10" width="16.421875" style="1" bestFit="1" customWidth="1"/>
    <col min="11" max="11" width="17.421875" style="1" bestFit="1" customWidth="1"/>
    <col min="12" max="12" width="15.421875" style="1" bestFit="1" customWidth="1"/>
    <col min="13" max="13" width="13.00390625" style="1" bestFit="1" customWidth="1"/>
    <col min="14" max="14" width="14.421875" style="1" customWidth="1"/>
    <col min="15" max="15" width="7.57421875" style="1" customWidth="1"/>
    <col min="16" max="16" width="6.8515625" style="1" customWidth="1"/>
    <col min="17" max="17" width="7.7109375" style="1" customWidth="1"/>
    <col min="18" max="18" width="9.140625" style="1" customWidth="1"/>
    <col min="19" max="19" width="12.140625" style="1" bestFit="1" customWidth="1"/>
    <col min="20" max="20" width="14.00390625" style="1" customWidth="1"/>
    <col min="21" max="21" width="12.140625" style="1" bestFit="1" customWidth="1"/>
    <col min="22" max="22" width="11.8515625" style="1" bestFit="1" customWidth="1"/>
    <col min="23" max="16384" width="9.140625" style="1" customWidth="1"/>
  </cols>
  <sheetData>
    <row r="1" spans="1:21" s="8" customFormat="1" ht="16.5">
      <c r="A1" s="6"/>
      <c r="B1" s="7"/>
      <c r="C1" s="7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215"/>
      <c r="S1" s="215"/>
      <c r="T1" s="215"/>
      <c r="U1" s="6"/>
    </row>
    <row r="2" spans="1:22" s="8" customFormat="1" ht="31.5" customHeight="1">
      <c r="A2" s="216" t="s">
        <v>37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</row>
    <row r="3" spans="1:20" s="8" customFormat="1" ht="1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2" s="8" customFormat="1" ht="17.25" customHeight="1">
      <c r="A4" s="207" t="s">
        <v>38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</row>
    <row r="5" spans="1:20" s="8" customFormat="1" ht="13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1"/>
    </row>
    <row r="6" spans="1:22" ht="18.75">
      <c r="A6" s="217" t="s">
        <v>119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</row>
    <row r="7" spans="1:22" ht="16.5">
      <c r="A7" s="149"/>
      <c r="U7" s="211" t="s">
        <v>21</v>
      </c>
      <c r="V7" s="211"/>
    </row>
    <row r="8" spans="1:22" s="2" customFormat="1" ht="12.75">
      <c r="A8" s="210">
        <v>1</v>
      </c>
      <c r="B8" s="210">
        <v>2</v>
      </c>
      <c r="C8" s="3"/>
      <c r="D8" s="210">
        <v>3</v>
      </c>
      <c r="E8" s="210"/>
      <c r="F8" s="210"/>
      <c r="G8" s="210"/>
      <c r="H8" s="157"/>
      <c r="I8" s="157"/>
      <c r="J8" s="210">
        <v>4</v>
      </c>
      <c r="K8" s="210">
        <v>5</v>
      </c>
      <c r="L8" s="210">
        <v>6</v>
      </c>
      <c r="M8" s="210">
        <v>7</v>
      </c>
      <c r="N8" s="210">
        <v>8</v>
      </c>
      <c r="O8" s="212">
        <v>9</v>
      </c>
      <c r="P8" s="213"/>
      <c r="Q8" s="213"/>
      <c r="R8" s="213"/>
      <c r="S8" s="214"/>
      <c r="T8" s="210">
        <v>10</v>
      </c>
      <c r="U8" s="210">
        <v>11</v>
      </c>
      <c r="V8" s="210">
        <v>12</v>
      </c>
    </row>
    <row r="9" spans="1:22" s="2" customFormat="1" ht="12.75">
      <c r="A9" s="210"/>
      <c r="B9" s="210"/>
      <c r="C9" s="3"/>
      <c r="D9" s="3" t="s">
        <v>16</v>
      </c>
      <c r="E9" s="3" t="s">
        <v>17</v>
      </c>
      <c r="F9" s="3" t="s">
        <v>18</v>
      </c>
      <c r="G9" s="3" t="s">
        <v>19</v>
      </c>
      <c r="H9" s="157"/>
      <c r="I9" s="157"/>
      <c r="J9" s="210"/>
      <c r="K9" s="210">
        <v>5</v>
      </c>
      <c r="L9" s="210">
        <v>6</v>
      </c>
      <c r="M9" s="210">
        <v>7</v>
      </c>
      <c r="N9" s="210">
        <v>8</v>
      </c>
      <c r="O9" s="3" t="s">
        <v>16</v>
      </c>
      <c r="P9" s="3" t="s">
        <v>17</v>
      </c>
      <c r="Q9" s="3" t="s">
        <v>18</v>
      </c>
      <c r="R9" s="3" t="s">
        <v>19</v>
      </c>
      <c r="S9" s="3" t="s">
        <v>20</v>
      </c>
      <c r="T9" s="210"/>
      <c r="U9" s="210"/>
      <c r="V9" s="210"/>
    </row>
    <row r="10" spans="1:22" s="2" customFormat="1" ht="57" customHeight="1">
      <c r="A10" s="210" t="s">
        <v>0</v>
      </c>
      <c r="B10" s="210" t="s">
        <v>22</v>
      </c>
      <c r="C10" s="208" t="s">
        <v>116</v>
      </c>
      <c r="D10" s="210" t="s">
        <v>1</v>
      </c>
      <c r="E10" s="210"/>
      <c r="F10" s="210"/>
      <c r="G10" s="210"/>
      <c r="H10" s="218" t="s">
        <v>115</v>
      </c>
      <c r="I10" s="218" t="s">
        <v>114</v>
      </c>
      <c r="J10" s="210" t="s">
        <v>6</v>
      </c>
      <c r="K10" s="210" t="s">
        <v>7</v>
      </c>
      <c r="L10" s="210" t="s">
        <v>8</v>
      </c>
      <c r="M10" s="210" t="s">
        <v>9</v>
      </c>
      <c r="N10" s="210" t="s">
        <v>10</v>
      </c>
      <c r="O10" s="210" t="s">
        <v>11</v>
      </c>
      <c r="P10" s="210"/>
      <c r="Q10" s="210"/>
      <c r="R10" s="210"/>
      <c r="S10" s="210"/>
      <c r="T10" s="210" t="s">
        <v>13</v>
      </c>
      <c r="U10" s="210" t="s">
        <v>14</v>
      </c>
      <c r="V10" s="210" t="s">
        <v>15</v>
      </c>
    </row>
    <row r="11" spans="1:22" s="2" customFormat="1" ht="34.5" customHeight="1">
      <c r="A11" s="210"/>
      <c r="B11" s="210"/>
      <c r="C11" s="209"/>
      <c r="D11" s="3" t="s">
        <v>2</v>
      </c>
      <c r="E11" s="3" t="s">
        <v>3</v>
      </c>
      <c r="F11" s="3" t="s">
        <v>4</v>
      </c>
      <c r="G11" s="3" t="s">
        <v>5</v>
      </c>
      <c r="H11" s="219"/>
      <c r="I11" s="219"/>
      <c r="J11" s="210"/>
      <c r="K11" s="210"/>
      <c r="L11" s="210"/>
      <c r="M11" s="210"/>
      <c r="N11" s="210"/>
      <c r="O11" s="3" t="s">
        <v>2</v>
      </c>
      <c r="P11" s="3" t="s">
        <v>3</v>
      </c>
      <c r="Q11" s="3" t="s">
        <v>4</v>
      </c>
      <c r="R11" s="3" t="s">
        <v>5</v>
      </c>
      <c r="S11" s="3" t="s">
        <v>12</v>
      </c>
      <c r="T11" s="210"/>
      <c r="U11" s="210"/>
      <c r="V11" s="210"/>
    </row>
    <row r="12" spans="1:22" s="152" customFormat="1" ht="17.25">
      <c r="A12" s="4">
        <v>1</v>
      </c>
      <c r="B12" s="5" t="s">
        <v>23</v>
      </c>
      <c r="C12" s="166">
        <v>33873</v>
      </c>
      <c r="D12" s="167">
        <v>18921</v>
      </c>
      <c r="E12" s="167">
        <v>7570</v>
      </c>
      <c r="F12" s="167">
        <v>7382</v>
      </c>
      <c r="G12" s="151">
        <f>SUM(D12:F12)</f>
        <v>33873</v>
      </c>
      <c r="H12" s="151">
        <v>33502</v>
      </c>
      <c r="I12" s="151">
        <f>G12-H12</f>
        <v>371</v>
      </c>
      <c r="J12" s="164">
        <v>9072</v>
      </c>
      <c r="K12" s="150">
        <v>42972</v>
      </c>
      <c r="L12" s="164">
        <v>9072</v>
      </c>
      <c r="M12" s="150">
        <v>1303</v>
      </c>
      <c r="N12" s="150">
        <v>175967</v>
      </c>
      <c r="O12" s="150">
        <v>0.9301737000000001</v>
      </c>
      <c r="P12" s="150">
        <v>0.3808933</v>
      </c>
      <c r="Q12" s="150">
        <v>0.33552519999999997</v>
      </c>
      <c r="R12" s="151">
        <f>SUM(O12:Q12)</f>
        <v>1.6465922</v>
      </c>
      <c r="S12" s="150">
        <v>0.61864</v>
      </c>
      <c r="T12" s="150">
        <v>0</v>
      </c>
      <c r="U12" s="150">
        <v>1095</v>
      </c>
      <c r="V12" s="150">
        <v>17</v>
      </c>
    </row>
    <row r="13" spans="1:22" s="152" customFormat="1" ht="17.25">
      <c r="A13" s="4">
        <v>2</v>
      </c>
      <c r="B13" s="5" t="s">
        <v>24</v>
      </c>
      <c r="C13" s="166">
        <v>40486</v>
      </c>
      <c r="D13" s="167">
        <v>19337</v>
      </c>
      <c r="E13" s="167">
        <v>9409</v>
      </c>
      <c r="F13" s="167">
        <v>11740</v>
      </c>
      <c r="G13" s="151">
        <f aca="true" t="shared" si="0" ref="G13:G24">SUM(D13:F13)</f>
        <v>40486</v>
      </c>
      <c r="H13" s="151">
        <v>40465</v>
      </c>
      <c r="I13" s="151">
        <f aca="true" t="shared" si="1" ref="I13:I24">G13-H13</f>
        <v>21</v>
      </c>
      <c r="J13" s="164">
        <v>14093</v>
      </c>
      <c r="K13" s="150">
        <v>243745</v>
      </c>
      <c r="L13" s="164">
        <v>13526</v>
      </c>
      <c r="M13" s="150">
        <v>2246</v>
      </c>
      <c r="N13" s="150">
        <v>115055.65333333334</v>
      </c>
      <c r="O13" s="171">
        <v>0.34516695999999997</v>
      </c>
      <c r="P13" s="171">
        <v>0.51775044</v>
      </c>
      <c r="Q13" s="171">
        <v>0.28763913333333335</v>
      </c>
      <c r="R13" s="151">
        <f aca="true" t="shared" si="2" ref="R13:R24">SUM(O13:Q13)</f>
        <v>1.1505565333333334</v>
      </c>
      <c r="S13" s="171">
        <v>0.34516695999999997</v>
      </c>
      <c r="T13" s="172">
        <v>1</v>
      </c>
      <c r="U13" s="172">
        <v>1898</v>
      </c>
      <c r="V13" s="172">
        <v>278</v>
      </c>
    </row>
    <row r="14" spans="1:22" s="152" customFormat="1" ht="17.25">
      <c r="A14" s="4">
        <v>3</v>
      </c>
      <c r="B14" s="5" t="s">
        <v>25</v>
      </c>
      <c r="C14" s="166">
        <v>75331</v>
      </c>
      <c r="D14" s="167">
        <v>39789</v>
      </c>
      <c r="E14" s="167">
        <v>16324</v>
      </c>
      <c r="F14" s="167">
        <v>19150</v>
      </c>
      <c r="G14" s="151">
        <f t="shared" si="0"/>
        <v>75263</v>
      </c>
      <c r="H14" s="151">
        <v>75263</v>
      </c>
      <c r="I14" s="151">
        <f t="shared" si="1"/>
        <v>0</v>
      </c>
      <c r="J14" s="164">
        <v>23952</v>
      </c>
      <c r="K14" s="150">
        <v>55269</v>
      </c>
      <c r="L14" s="164">
        <v>23952</v>
      </c>
      <c r="M14" s="150">
        <v>5001</v>
      </c>
      <c r="N14" s="150">
        <v>808944</v>
      </c>
      <c r="O14" s="171">
        <v>1.2808</v>
      </c>
      <c r="P14" s="171">
        <v>0.58642</v>
      </c>
      <c r="Q14" s="171">
        <v>0.82278</v>
      </c>
      <c r="R14" s="151">
        <f t="shared" si="2"/>
        <v>2.69</v>
      </c>
      <c r="S14" s="171">
        <v>0.61544</v>
      </c>
      <c r="T14" s="172">
        <v>0</v>
      </c>
      <c r="U14" s="172">
        <v>521</v>
      </c>
      <c r="V14" s="172">
        <v>34</v>
      </c>
    </row>
    <row r="15" spans="1:22" s="152" customFormat="1" ht="17.25">
      <c r="A15" s="4">
        <v>4</v>
      </c>
      <c r="B15" s="5" t="s">
        <v>26</v>
      </c>
      <c r="C15" s="166">
        <v>43317</v>
      </c>
      <c r="D15" s="167">
        <v>20435</v>
      </c>
      <c r="E15" s="167">
        <v>8526</v>
      </c>
      <c r="F15" s="167">
        <v>13999</v>
      </c>
      <c r="G15" s="151">
        <f t="shared" si="0"/>
        <v>42960</v>
      </c>
      <c r="H15" s="151">
        <v>42195</v>
      </c>
      <c r="I15" s="151">
        <f t="shared" si="1"/>
        <v>765</v>
      </c>
      <c r="J15" s="164">
        <v>12769</v>
      </c>
      <c r="K15" s="150">
        <v>26163</v>
      </c>
      <c r="L15" s="164">
        <v>12769</v>
      </c>
      <c r="M15" s="150">
        <v>2028</v>
      </c>
      <c r="N15" s="150">
        <v>167710</v>
      </c>
      <c r="O15" s="183">
        <v>0.48353</v>
      </c>
      <c r="P15" s="183">
        <v>0.22709000000000001</v>
      </c>
      <c r="Q15" s="183">
        <v>0.31736000000000003</v>
      </c>
      <c r="R15" s="151">
        <f t="shared" si="2"/>
        <v>1.0279800000000001</v>
      </c>
      <c r="S15" s="184">
        <v>0.32331000000000004</v>
      </c>
      <c r="T15" s="172">
        <v>1</v>
      </c>
      <c r="U15" s="172">
        <v>806</v>
      </c>
      <c r="V15" s="172">
        <v>7</v>
      </c>
    </row>
    <row r="16" spans="1:22" s="152" customFormat="1" ht="17.25">
      <c r="A16" s="4">
        <v>5</v>
      </c>
      <c r="B16" s="5" t="s">
        <v>27</v>
      </c>
      <c r="C16" s="166">
        <v>49815</v>
      </c>
      <c r="D16" s="167">
        <v>6890</v>
      </c>
      <c r="E16" s="167">
        <v>28641</v>
      </c>
      <c r="F16" s="167">
        <v>13992</v>
      </c>
      <c r="G16" s="151">
        <f t="shared" si="0"/>
        <v>49523</v>
      </c>
      <c r="H16" s="151">
        <v>48777</v>
      </c>
      <c r="I16" s="151">
        <f t="shared" si="1"/>
        <v>746</v>
      </c>
      <c r="J16" s="164">
        <v>16037</v>
      </c>
      <c r="K16" s="150">
        <v>35953.61</v>
      </c>
      <c r="L16" s="164">
        <v>16037</v>
      </c>
      <c r="M16" s="150">
        <v>2923</v>
      </c>
      <c r="N16" s="150">
        <v>503350.54</v>
      </c>
      <c r="O16" s="171">
        <v>0.42089000000000004</v>
      </c>
      <c r="P16" s="171">
        <v>1.50756</v>
      </c>
      <c r="Q16" s="171">
        <v>0.6549100000000001</v>
      </c>
      <c r="R16" s="151">
        <f t="shared" si="2"/>
        <v>2.58336</v>
      </c>
      <c r="S16" s="171">
        <v>0.69451</v>
      </c>
      <c r="T16" s="172">
        <v>0</v>
      </c>
      <c r="U16" s="172">
        <v>3110</v>
      </c>
      <c r="V16" s="172">
        <v>493</v>
      </c>
    </row>
    <row r="17" spans="1:22" s="152" customFormat="1" ht="16.5" customHeight="1">
      <c r="A17" s="4">
        <v>6</v>
      </c>
      <c r="B17" s="5" t="s">
        <v>28</v>
      </c>
      <c r="C17" s="166">
        <v>36237</v>
      </c>
      <c r="D17" s="167">
        <v>14431</v>
      </c>
      <c r="E17" s="167">
        <v>13284</v>
      </c>
      <c r="F17" s="167">
        <v>8522</v>
      </c>
      <c r="G17" s="151">
        <f t="shared" si="0"/>
        <v>36237</v>
      </c>
      <c r="H17" s="151">
        <v>13284</v>
      </c>
      <c r="I17" s="151">
        <v>8522</v>
      </c>
      <c r="J17" s="164">
        <v>25131</v>
      </c>
      <c r="K17" s="150">
        <v>106962</v>
      </c>
      <c r="L17" s="164">
        <v>25105</v>
      </c>
      <c r="M17" s="150">
        <v>12719</v>
      </c>
      <c r="N17" s="150">
        <v>814872</v>
      </c>
      <c r="O17" s="171">
        <v>1.912555</v>
      </c>
      <c r="P17" s="171">
        <v>0.87038</v>
      </c>
      <c r="Q17" s="171">
        <v>0.77756</v>
      </c>
      <c r="R17" s="151">
        <f t="shared" si="2"/>
        <v>3.5604950000000004</v>
      </c>
      <c r="S17" s="171">
        <v>1.0311</v>
      </c>
      <c r="T17" s="172">
        <v>0</v>
      </c>
      <c r="U17" s="172">
        <v>7242</v>
      </c>
      <c r="V17" s="172">
        <v>1383</v>
      </c>
    </row>
    <row r="18" spans="1:22" s="152" customFormat="1" ht="17.25">
      <c r="A18" s="4">
        <v>7</v>
      </c>
      <c r="B18" s="5" t="s">
        <v>29</v>
      </c>
      <c r="C18" s="166">
        <v>34250</v>
      </c>
      <c r="D18" s="167">
        <v>6944</v>
      </c>
      <c r="E18" s="167">
        <v>14469</v>
      </c>
      <c r="F18" s="167">
        <v>12837</v>
      </c>
      <c r="G18" s="151">
        <f t="shared" si="0"/>
        <v>34250</v>
      </c>
      <c r="H18" s="151">
        <v>34186</v>
      </c>
      <c r="I18" s="151">
        <f t="shared" si="1"/>
        <v>64</v>
      </c>
      <c r="J18" s="164">
        <v>10861</v>
      </c>
      <c r="K18" s="150">
        <v>21083</v>
      </c>
      <c r="L18" s="164">
        <v>10852</v>
      </c>
      <c r="M18" s="150">
        <v>3523</v>
      </c>
      <c r="N18" s="150">
        <v>393807</v>
      </c>
      <c r="O18" s="171">
        <v>0.36467</v>
      </c>
      <c r="P18" s="171">
        <v>0.94747</v>
      </c>
      <c r="Q18" s="171">
        <v>0.67088</v>
      </c>
      <c r="R18" s="151">
        <f t="shared" si="2"/>
        <v>1.9830200000000002</v>
      </c>
      <c r="S18" s="171">
        <v>0.77713</v>
      </c>
      <c r="T18" s="172">
        <v>0</v>
      </c>
      <c r="U18" s="172">
        <v>259</v>
      </c>
      <c r="V18" s="172">
        <v>44</v>
      </c>
    </row>
    <row r="19" spans="1:22" s="152" customFormat="1" ht="17.25">
      <c r="A19" s="4">
        <v>8</v>
      </c>
      <c r="B19" s="5" t="s">
        <v>30</v>
      </c>
      <c r="C19" s="166">
        <v>51503</v>
      </c>
      <c r="D19" s="167">
        <v>16461</v>
      </c>
      <c r="E19" s="167">
        <v>17783</v>
      </c>
      <c r="F19" s="167">
        <v>17259</v>
      </c>
      <c r="G19" s="151">
        <f t="shared" si="0"/>
        <v>51503</v>
      </c>
      <c r="H19" s="151">
        <v>51300</v>
      </c>
      <c r="I19" s="151">
        <f t="shared" si="1"/>
        <v>203</v>
      </c>
      <c r="J19" s="164">
        <v>16375</v>
      </c>
      <c r="K19" s="150">
        <v>36200</v>
      </c>
      <c r="L19" s="164">
        <v>16375</v>
      </c>
      <c r="M19" s="150">
        <v>2972</v>
      </c>
      <c r="N19" s="150">
        <v>160710</v>
      </c>
      <c r="O19" s="171">
        <v>0.74185</v>
      </c>
      <c r="P19" s="171">
        <v>1.01169</v>
      </c>
      <c r="Q19" s="171">
        <v>0.94112</v>
      </c>
      <c r="R19" s="199">
        <f>SUM(O19:Q19)</f>
        <v>2.69466</v>
      </c>
      <c r="S19" s="171">
        <v>0.74251</v>
      </c>
      <c r="T19" s="172">
        <v>0</v>
      </c>
      <c r="U19" s="172">
        <v>756</v>
      </c>
      <c r="V19" s="172">
        <v>47</v>
      </c>
    </row>
    <row r="20" spans="1:22" s="152" customFormat="1" ht="17.25">
      <c r="A20" s="4">
        <v>9</v>
      </c>
      <c r="B20" s="5" t="s">
        <v>31</v>
      </c>
      <c r="C20" s="166">
        <v>21582</v>
      </c>
      <c r="D20" s="167">
        <v>5289</v>
      </c>
      <c r="E20" s="167">
        <v>10620</v>
      </c>
      <c r="F20" s="167">
        <v>5630</v>
      </c>
      <c r="G20" s="151">
        <f t="shared" si="0"/>
        <v>21539</v>
      </c>
      <c r="H20" s="151">
        <v>21292</v>
      </c>
      <c r="I20" s="151">
        <f t="shared" si="1"/>
        <v>247</v>
      </c>
      <c r="J20" s="164">
        <v>9074</v>
      </c>
      <c r="K20" s="150">
        <v>4225</v>
      </c>
      <c r="L20" s="164">
        <v>8167</v>
      </c>
      <c r="M20" s="150">
        <v>1193</v>
      </c>
      <c r="N20" s="150">
        <v>164120</v>
      </c>
      <c r="O20" s="171">
        <v>0.2408039</v>
      </c>
      <c r="P20" s="171">
        <v>0.5021173999999999</v>
      </c>
      <c r="Q20" s="171">
        <v>0.4067391</v>
      </c>
      <c r="R20" s="151">
        <f t="shared" si="2"/>
        <v>1.1496604</v>
      </c>
      <c r="S20" s="171">
        <v>0.55115</v>
      </c>
      <c r="T20" s="172">
        <v>0</v>
      </c>
      <c r="U20" s="172">
        <v>180</v>
      </c>
      <c r="V20" s="172">
        <v>34</v>
      </c>
    </row>
    <row r="21" spans="1:23" s="152" customFormat="1" ht="17.25">
      <c r="A21" s="4">
        <v>10</v>
      </c>
      <c r="B21" s="5" t="s">
        <v>32</v>
      </c>
      <c r="C21" s="166">
        <v>60646</v>
      </c>
      <c r="D21" s="167">
        <v>45884</v>
      </c>
      <c r="E21" s="167">
        <v>986</v>
      </c>
      <c r="F21" s="167">
        <v>13723</v>
      </c>
      <c r="G21" s="151">
        <f t="shared" si="0"/>
        <v>60593</v>
      </c>
      <c r="H21" s="151">
        <v>60376</v>
      </c>
      <c r="I21" s="151">
        <f t="shared" si="1"/>
        <v>217</v>
      </c>
      <c r="J21" s="164">
        <v>16298</v>
      </c>
      <c r="K21" s="150">
        <v>32357</v>
      </c>
      <c r="L21" s="164">
        <v>16298</v>
      </c>
      <c r="M21" s="150">
        <v>3551</v>
      </c>
      <c r="N21" s="150">
        <v>4.9656400000000005</v>
      </c>
      <c r="O21" s="171">
        <v>1.5219200000000002</v>
      </c>
      <c r="P21" s="171">
        <v>0.021089999999999998</v>
      </c>
      <c r="Q21" s="171">
        <v>0.27536999999999995</v>
      </c>
      <c r="R21" s="151">
        <f t="shared" si="2"/>
        <v>1.81838</v>
      </c>
      <c r="S21" s="171">
        <v>0.30407</v>
      </c>
      <c r="T21" s="172">
        <v>0</v>
      </c>
      <c r="U21" s="172">
        <v>2132</v>
      </c>
      <c r="V21" s="172">
        <v>71</v>
      </c>
      <c r="W21" s="152">
        <v>71</v>
      </c>
    </row>
    <row r="22" spans="1:22" s="152" customFormat="1" ht="17.25">
      <c r="A22" s="4">
        <v>11</v>
      </c>
      <c r="B22" s="5" t="s">
        <v>33</v>
      </c>
      <c r="C22" s="166">
        <v>23067</v>
      </c>
      <c r="D22" s="167">
        <v>3644</v>
      </c>
      <c r="E22" s="167">
        <v>13441</v>
      </c>
      <c r="F22" s="167">
        <v>5982</v>
      </c>
      <c r="G22" s="151">
        <f t="shared" si="0"/>
        <v>23067</v>
      </c>
      <c r="H22" s="151">
        <v>22683</v>
      </c>
      <c r="I22" s="151">
        <f t="shared" si="1"/>
        <v>384</v>
      </c>
      <c r="J22" s="164">
        <v>12441</v>
      </c>
      <c r="K22" s="150">
        <v>0</v>
      </c>
      <c r="L22" s="164">
        <v>12441</v>
      </c>
      <c r="M22" s="150">
        <v>1817</v>
      </c>
      <c r="N22" s="150">
        <v>0</v>
      </c>
      <c r="O22" s="171">
        <v>0.2999</v>
      </c>
      <c r="P22" s="171">
        <v>0.85226</v>
      </c>
      <c r="Q22" s="171">
        <v>0.49692</v>
      </c>
      <c r="R22" s="151">
        <f t="shared" si="2"/>
        <v>1.64908</v>
      </c>
      <c r="S22" s="171">
        <v>0.42324</v>
      </c>
      <c r="T22" s="172">
        <v>0</v>
      </c>
      <c r="U22" s="172">
        <v>723</v>
      </c>
      <c r="V22" s="172">
        <v>124</v>
      </c>
    </row>
    <row r="23" spans="1:22" s="152" customFormat="1" ht="17.25">
      <c r="A23" s="4">
        <v>12</v>
      </c>
      <c r="B23" s="5" t="s">
        <v>34</v>
      </c>
      <c r="C23" s="166">
        <v>44030</v>
      </c>
      <c r="D23" s="167">
        <v>26306</v>
      </c>
      <c r="E23" s="167">
        <v>2355</v>
      </c>
      <c r="F23" s="167">
        <v>15369</v>
      </c>
      <c r="G23" s="151">
        <f t="shared" si="0"/>
        <v>44030</v>
      </c>
      <c r="H23" s="151">
        <v>40114</v>
      </c>
      <c r="I23" s="151">
        <f t="shared" si="1"/>
        <v>3916</v>
      </c>
      <c r="J23" s="164">
        <v>5177</v>
      </c>
      <c r="K23" s="150">
        <v>17864</v>
      </c>
      <c r="L23" s="164">
        <v>4930</v>
      </c>
      <c r="M23" s="150">
        <v>1296</v>
      </c>
      <c r="N23" s="150">
        <v>203655</v>
      </c>
      <c r="O23" s="171">
        <v>0.44844</v>
      </c>
      <c r="P23" s="171">
        <v>0.0103</v>
      </c>
      <c r="Q23" s="171">
        <v>0.07527</v>
      </c>
      <c r="R23" s="151">
        <f t="shared" si="2"/>
        <v>0.53401</v>
      </c>
      <c r="S23" s="171">
        <v>0.18842</v>
      </c>
      <c r="T23" s="172">
        <v>0</v>
      </c>
      <c r="U23" s="172">
        <v>276</v>
      </c>
      <c r="V23" s="172">
        <v>2</v>
      </c>
    </row>
    <row r="24" spans="1:22" s="152" customFormat="1" ht="17.25">
      <c r="A24" s="4">
        <v>13</v>
      </c>
      <c r="B24" s="5" t="s">
        <v>35</v>
      </c>
      <c r="C24" s="166">
        <v>54863</v>
      </c>
      <c r="D24" s="167">
        <v>37362</v>
      </c>
      <c r="E24" s="167">
        <v>4105</v>
      </c>
      <c r="F24" s="167">
        <v>13386</v>
      </c>
      <c r="G24" s="151">
        <f t="shared" si="0"/>
        <v>54853</v>
      </c>
      <c r="H24" s="151">
        <v>54816</v>
      </c>
      <c r="I24" s="151">
        <f t="shared" si="1"/>
        <v>37</v>
      </c>
      <c r="J24" s="164">
        <v>8377</v>
      </c>
      <c r="K24" s="150">
        <v>0</v>
      </c>
      <c r="L24" s="164">
        <v>8373</v>
      </c>
      <c r="M24" s="150">
        <v>3136</v>
      </c>
      <c r="N24" s="150">
        <v>0</v>
      </c>
      <c r="O24" s="171">
        <v>0.56669</v>
      </c>
      <c r="P24" s="171">
        <v>0.12396</v>
      </c>
      <c r="Q24" s="171">
        <v>0.1343</v>
      </c>
      <c r="R24" s="151">
        <f t="shared" si="2"/>
        <v>0.82495</v>
      </c>
      <c r="S24" s="171">
        <v>0.21622</v>
      </c>
      <c r="T24" s="172">
        <v>0</v>
      </c>
      <c r="U24" s="172">
        <v>502</v>
      </c>
      <c r="V24" s="172">
        <v>26</v>
      </c>
    </row>
    <row r="25" spans="1:22" s="156" customFormat="1" ht="17.25">
      <c r="A25" s="153"/>
      <c r="B25" s="153" t="s">
        <v>36</v>
      </c>
      <c r="C25" s="153">
        <f aca="true" t="shared" si="3" ref="C25:V25">SUM(C12:C24)</f>
        <v>569000</v>
      </c>
      <c r="D25" s="153">
        <f t="shared" si="3"/>
        <v>261693</v>
      </c>
      <c r="E25" s="153">
        <f t="shared" si="3"/>
        <v>147513</v>
      </c>
      <c r="F25" s="153">
        <f t="shared" si="3"/>
        <v>158971</v>
      </c>
      <c r="G25" s="153">
        <f t="shared" si="3"/>
        <v>568177</v>
      </c>
      <c r="H25" s="153">
        <f>SUM(H12:H24)</f>
        <v>538253</v>
      </c>
      <c r="I25" s="153">
        <f>SUM(I12:I24)</f>
        <v>15493</v>
      </c>
      <c r="J25" s="153">
        <f t="shared" si="3"/>
        <v>179657</v>
      </c>
      <c r="K25" s="153">
        <f t="shared" si="3"/>
        <v>622793.61</v>
      </c>
      <c r="L25" s="153">
        <f t="shared" si="3"/>
        <v>177897</v>
      </c>
      <c r="M25" s="153">
        <f t="shared" si="3"/>
        <v>43708</v>
      </c>
      <c r="N25" s="153">
        <f t="shared" si="3"/>
        <v>3508196.1589733334</v>
      </c>
      <c r="O25" s="154">
        <f t="shared" si="3"/>
        <v>9.557389559999999</v>
      </c>
      <c r="P25" s="154">
        <f t="shared" si="3"/>
        <v>7.558981140000001</v>
      </c>
      <c r="Q25" s="154">
        <f t="shared" si="3"/>
        <v>6.196373433333333</v>
      </c>
      <c r="R25" s="154">
        <f t="shared" si="3"/>
        <v>23.312744133333332</v>
      </c>
      <c r="S25" s="154">
        <f t="shared" si="3"/>
        <v>6.830906959999999</v>
      </c>
      <c r="T25" s="155">
        <f t="shared" si="3"/>
        <v>2</v>
      </c>
      <c r="U25" s="155">
        <f t="shared" si="3"/>
        <v>19500</v>
      </c>
      <c r="V25" s="155">
        <f t="shared" si="3"/>
        <v>2560</v>
      </c>
    </row>
  </sheetData>
  <sheetProtection/>
  <mergeCells count="32">
    <mergeCell ref="O10:S10"/>
    <mergeCell ref="N10:N11"/>
    <mergeCell ref="I10:I11"/>
    <mergeCell ref="J10:J11"/>
    <mergeCell ref="J8:J9"/>
    <mergeCell ref="D10:G10"/>
    <mergeCell ref="T10:T11"/>
    <mergeCell ref="U10:U11"/>
    <mergeCell ref="M10:M11"/>
    <mergeCell ref="K10:K11"/>
    <mergeCell ref="K8:K9"/>
    <mergeCell ref="M8:M9"/>
    <mergeCell ref="N8:N9"/>
    <mergeCell ref="H10:H11"/>
    <mergeCell ref="A10:A11"/>
    <mergeCell ref="B10:B11"/>
    <mergeCell ref="A8:A9"/>
    <mergeCell ref="B8:B9"/>
    <mergeCell ref="R1:T1"/>
    <mergeCell ref="A2:V2"/>
    <mergeCell ref="A4:V4"/>
    <mergeCell ref="A6:V6"/>
    <mergeCell ref="C10:C11"/>
    <mergeCell ref="L10:L11"/>
    <mergeCell ref="V10:V11"/>
    <mergeCell ref="U7:V7"/>
    <mergeCell ref="D8:G8"/>
    <mergeCell ref="T8:T9"/>
    <mergeCell ref="L8:L9"/>
    <mergeCell ref="U8:U9"/>
    <mergeCell ref="V8:V9"/>
    <mergeCell ref="O8:S8"/>
  </mergeCells>
  <printOptions/>
  <pageMargins left="0.5" right="0.5" top="0.5" bottom="0.5" header="0.3" footer="0.3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view="pageBreakPreview" zoomScale="70" zoomScaleNormal="70" zoomScaleSheetLayoutView="70" zoomScalePageLayoutView="0" workbookViewId="0" topLeftCell="A1">
      <pane xSplit="3" ySplit="12" topLeftCell="F16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Q27" sqref="Q27"/>
    </sheetView>
  </sheetViews>
  <sheetFormatPr defaultColWidth="9.140625" defaultRowHeight="15"/>
  <cols>
    <col min="1" max="1" width="4.57421875" style="8" customWidth="1"/>
    <col min="2" max="2" width="19.421875" style="7" customWidth="1"/>
    <col min="3" max="3" width="0.42578125" style="8" hidden="1" customWidth="1"/>
    <col min="4" max="4" width="12.421875" style="8" customWidth="1"/>
    <col min="5" max="5" width="11.421875" style="56" customWidth="1"/>
    <col min="6" max="6" width="11.00390625" style="8" customWidth="1"/>
    <col min="7" max="7" width="10.8515625" style="8" customWidth="1"/>
    <col min="8" max="8" width="9.8515625" style="8" customWidth="1"/>
    <col min="9" max="9" width="11.7109375" style="8" customWidth="1"/>
    <col min="10" max="10" width="12.28125" style="8" customWidth="1"/>
    <col min="11" max="11" width="16.57421875" style="8" customWidth="1"/>
    <col min="12" max="12" width="13.00390625" style="8" customWidth="1"/>
    <col min="13" max="13" width="13.28125" style="8" customWidth="1"/>
    <col min="14" max="14" width="12.7109375" style="8" customWidth="1"/>
    <col min="15" max="16" width="13.8515625" style="8" customWidth="1"/>
    <col min="17" max="17" width="13.7109375" style="8" customWidth="1"/>
    <col min="18" max="18" width="0.13671875" style="8" hidden="1" customWidth="1"/>
    <col min="19" max="19" width="9.140625" style="8" customWidth="1"/>
    <col min="20" max="20" width="12.140625" style="8" bestFit="1" customWidth="1"/>
    <col min="21" max="21" width="9.7109375" style="8" bestFit="1" customWidth="1"/>
    <col min="22" max="16384" width="9.140625" style="8" customWidth="1"/>
  </cols>
  <sheetData>
    <row r="1" spans="1:18" ht="16.5">
      <c r="A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215" t="s">
        <v>61</v>
      </c>
      <c r="P1" s="215"/>
      <c r="Q1" s="215"/>
      <c r="R1" s="6"/>
    </row>
    <row r="2" spans="1:17" ht="31.5" customHeight="1">
      <c r="A2" s="226" t="s">
        <v>37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</row>
    <row r="3" spans="1:17" ht="1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17.25" customHeight="1">
      <c r="A4" s="207" t="s">
        <v>38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</row>
    <row r="5" spans="1:17" ht="13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</row>
    <row r="6" spans="1:17" ht="20.25" customHeight="1">
      <c r="A6" s="227" t="s">
        <v>120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</row>
    <row r="7" spans="1:17" ht="13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8" s="13" customFormat="1" ht="15.75">
      <c r="A8" s="12" t="s">
        <v>39</v>
      </c>
      <c r="C8" s="14"/>
      <c r="D8" s="14"/>
      <c r="E8" s="15"/>
      <c r="F8" s="14"/>
      <c r="G8" s="14"/>
      <c r="H8" s="14"/>
      <c r="I8" s="14"/>
      <c r="J8" s="14"/>
      <c r="K8" s="14"/>
      <c r="L8" s="14"/>
      <c r="M8" s="16"/>
      <c r="N8" s="14"/>
      <c r="O8" s="14"/>
      <c r="P8" s="14"/>
      <c r="Q8" s="17" t="s">
        <v>40</v>
      </c>
      <c r="R8" s="14"/>
    </row>
    <row r="9" spans="1:18" s="19" customFormat="1" ht="61.5" customHeight="1">
      <c r="A9" s="220" t="s">
        <v>0</v>
      </c>
      <c r="B9" s="220" t="s">
        <v>41</v>
      </c>
      <c r="C9" s="18" t="s">
        <v>42</v>
      </c>
      <c r="D9" s="220" t="s">
        <v>43</v>
      </c>
      <c r="E9" s="225" t="s">
        <v>44</v>
      </c>
      <c r="F9" s="225"/>
      <c r="G9" s="225" t="s">
        <v>45</v>
      </c>
      <c r="H9" s="225"/>
      <c r="I9" s="220" t="s">
        <v>46</v>
      </c>
      <c r="J9" s="220" t="s">
        <v>47</v>
      </c>
      <c r="K9" s="220" t="s">
        <v>56</v>
      </c>
      <c r="L9" s="234" t="s">
        <v>48</v>
      </c>
      <c r="M9" s="234"/>
      <c r="N9" s="234"/>
      <c r="O9" s="234"/>
      <c r="P9" s="234"/>
      <c r="Q9" s="234"/>
      <c r="R9" s="234"/>
    </row>
    <row r="10" spans="1:18" s="19" customFormat="1" ht="69.75" customHeight="1">
      <c r="A10" s="221"/>
      <c r="B10" s="221"/>
      <c r="C10" s="18"/>
      <c r="D10" s="221"/>
      <c r="E10" s="223" t="s">
        <v>49</v>
      </c>
      <c r="F10" s="223" t="s">
        <v>50</v>
      </c>
      <c r="G10" s="223" t="s">
        <v>49</v>
      </c>
      <c r="H10" s="223" t="s">
        <v>50</v>
      </c>
      <c r="I10" s="221"/>
      <c r="J10" s="221"/>
      <c r="K10" s="221"/>
      <c r="L10" s="230" t="s">
        <v>51</v>
      </c>
      <c r="M10" s="230" t="s">
        <v>52</v>
      </c>
      <c r="N10" s="230" t="s">
        <v>53</v>
      </c>
      <c r="O10" s="232" t="s">
        <v>57</v>
      </c>
      <c r="P10" s="233"/>
      <c r="Q10" s="230" t="s">
        <v>60</v>
      </c>
      <c r="R10" s="20"/>
    </row>
    <row r="11" spans="1:18" s="19" customFormat="1" ht="30">
      <c r="A11" s="222"/>
      <c r="B11" s="222"/>
      <c r="C11" s="18"/>
      <c r="D11" s="222"/>
      <c r="E11" s="224"/>
      <c r="F11" s="224"/>
      <c r="G11" s="224"/>
      <c r="H11" s="224"/>
      <c r="I11" s="222"/>
      <c r="J11" s="222"/>
      <c r="K11" s="222"/>
      <c r="L11" s="231"/>
      <c r="M11" s="231"/>
      <c r="N11" s="231"/>
      <c r="O11" s="57" t="s">
        <v>58</v>
      </c>
      <c r="P11" s="57" t="s">
        <v>59</v>
      </c>
      <c r="Q11" s="231"/>
      <c r="R11" s="20"/>
    </row>
    <row r="12" spans="1:18" s="13" customFormat="1" ht="12.75">
      <c r="A12" s="21"/>
      <c r="B12" s="94">
        <v>1</v>
      </c>
      <c r="C12" s="146"/>
      <c r="D12" s="146">
        <v>2</v>
      </c>
      <c r="E12" s="147">
        <v>3</v>
      </c>
      <c r="F12" s="148">
        <v>4</v>
      </c>
      <c r="G12" s="147">
        <v>5</v>
      </c>
      <c r="H12" s="148">
        <v>6</v>
      </c>
      <c r="I12" s="94">
        <v>7</v>
      </c>
      <c r="J12" s="146">
        <v>8</v>
      </c>
      <c r="K12" s="94">
        <v>9</v>
      </c>
      <c r="L12" s="146">
        <v>10</v>
      </c>
      <c r="M12" s="94">
        <v>11</v>
      </c>
      <c r="N12" s="146">
        <v>12</v>
      </c>
      <c r="O12" s="94">
        <v>13</v>
      </c>
      <c r="P12" s="146">
        <v>14</v>
      </c>
      <c r="Q12" s="94">
        <v>15</v>
      </c>
      <c r="R12" s="22"/>
    </row>
    <row r="13" spans="1:19" s="29" customFormat="1" ht="15">
      <c r="A13" s="23">
        <v>1</v>
      </c>
      <c r="B13" s="24" t="s">
        <v>23</v>
      </c>
      <c r="C13" s="143">
        <v>2912</v>
      </c>
      <c r="D13" s="144">
        <v>100.29882069999998</v>
      </c>
      <c r="E13" s="25"/>
      <c r="F13" s="25"/>
      <c r="G13" s="26"/>
      <c r="H13" s="25"/>
      <c r="I13" s="27"/>
      <c r="J13" s="27">
        <f>SUM(D13:I13)</f>
        <v>100.29882069999998</v>
      </c>
      <c r="K13" s="27"/>
      <c r="L13" s="27">
        <v>125.00409</v>
      </c>
      <c r="M13" s="27">
        <v>4.92488</v>
      </c>
      <c r="N13" s="27">
        <v>50.943125</v>
      </c>
      <c r="O13" s="27">
        <v>0.73995</v>
      </c>
      <c r="P13" s="27">
        <v>1.42184</v>
      </c>
      <c r="Q13" s="27">
        <f>SUM(L13:P13)</f>
        <v>183.033885</v>
      </c>
      <c r="R13" s="28"/>
      <c r="S13" s="198">
        <f>L13/Q13</f>
        <v>0.6829560001963572</v>
      </c>
    </row>
    <row r="14" spans="1:19" s="29" customFormat="1" ht="15">
      <c r="A14" s="173">
        <v>2</v>
      </c>
      <c r="B14" s="174" t="s">
        <v>24</v>
      </c>
      <c r="C14" s="175">
        <v>4447</v>
      </c>
      <c r="D14" s="176">
        <v>96.04364900000004</v>
      </c>
      <c r="E14" s="25"/>
      <c r="F14" s="25"/>
      <c r="G14" s="26"/>
      <c r="H14" s="25"/>
      <c r="I14" s="177"/>
      <c r="J14" s="27">
        <f aca="true" t="shared" si="0" ref="J14:J25">SUM(D14:I14)</f>
        <v>96.04364900000004</v>
      </c>
      <c r="K14" s="27">
        <v>41.10675</v>
      </c>
      <c r="L14" s="177">
        <v>95.81837</v>
      </c>
      <c r="M14" s="177">
        <v>3.84544</v>
      </c>
      <c r="N14" s="177">
        <v>52.1337</v>
      </c>
      <c r="O14" s="177">
        <v>4.20854</v>
      </c>
      <c r="P14" s="177">
        <v>2.13214</v>
      </c>
      <c r="Q14" s="27">
        <f aca="true" t="shared" si="1" ref="Q14:Q28">SUM(L14:P14)</f>
        <v>158.13818999999998</v>
      </c>
      <c r="R14" s="28"/>
      <c r="S14" s="198">
        <f aca="true" t="shared" si="2" ref="S14:S25">L14/Q14</f>
        <v>0.605915433836697</v>
      </c>
    </row>
    <row r="15" spans="1:19" s="29" customFormat="1" ht="15">
      <c r="A15" s="23">
        <v>3</v>
      </c>
      <c r="B15" s="24" t="s">
        <v>25</v>
      </c>
      <c r="C15" s="143">
        <v>2895</v>
      </c>
      <c r="D15" s="144">
        <v>98.1287413</v>
      </c>
      <c r="E15" s="25"/>
      <c r="F15" s="25"/>
      <c r="G15" s="26"/>
      <c r="H15" s="25"/>
      <c r="I15" s="27"/>
      <c r="J15" s="27">
        <f t="shared" si="0"/>
        <v>98.1287413</v>
      </c>
      <c r="K15" s="27"/>
      <c r="L15" s="27">
        <v>211.45187</v>
      </c>
      <c r="M15" s="27">
        <v>8.2988</v>
      </c>
      <c r="N15" s="27">
        <v>221.41271</v>
      </c>
      <c r="O15" s="27">
        <v>0.65967</v>
      </c>
      <c r="P15" s="27">
        <v>6.58625</v>
      </c>
      <c r="Q15" s="27">
        <f t="shared" si="1"/>
        <v>448.40930000000003</v>
      </c>
      <c r="R15" s="28"/>
      <c r="S15" s="198">
        <f t="shared" si="2"/>
        <v>0.4715599564951039</v>
      </c>
    </row>
    <row r="16" spans="1:19" s="29" customFormat="1" ht="15">
      <c r="A16" s="23">
        <v>4</v>
      </c>
      <c r="B16" s="24" t="s">
        <v>26</v>
      </c>
      <c r="C16" s="143">
        <v>4593</v>
      </c>
      <c r="D16" s="144">
        <v>58.36443799999995</v>
      </c>
      <c r="E16" s="25"/>
      <c r="F16" s="25"/>
      <c r="G16" s="26"/>
      <c r="H16" s="25"/>
      <c r="I16" s="27"/>
      <c r="J16" s="27">
        <f t="shared" si="0"/>
        <v>58.36443799999995</v>
      </c>
      <c r="K16" s="27"/>
      <c r="L16" s="27">
        <v>76.47792</v>
      </c>
      <c r="M16" s="27">
        <v>3.4083</v>
      </c>
      <c r="N16" s="27">
        <v>48.54723</v>
      </c>
      <c r="O16" s="27">
        <v>1.17438</v>
      </c>
      <c r="P16" s="27">
        <v>0.79695</v>
      </c>
      <c r="Q16" s="27">
        <f t="shared" si="1"/>
        <v>130.40478000000002</v>
      </c>
      <c r="R16" s="28"/>
      <c r="S16" s="198">
        <f t="shared" si="2"/>
        <v>0.5864656188216413</v>
      </c>
    </row>
    <row r="17" spans="1:19" s="29" customFormat="1" ht="15">
      <c r="A17" s="23">
        <v>5</v>
      </c>
      <c r="B17" s="24" t="s">
        <v>27</v>
      </c>
      <c r="C17" s="143">
        <v>2539</v>
      </c>
      <c r="D17" s="144">
        <v>129.32383589999998</v>
      </c>
      <c r="E17" s="25"/>
      <c r="F17" s="25"/>
      <c r="G17" s="26"/>
      <c r="H17" s="25"/>
      <c r="I17" s="27"/>
      <c r="J17" s="27">
        <f t="shared" si="0"/>
        <v>129.32383589999998</v>
      </c>
      <c r="K17" s="27"/>
      <c r="L17" s="27">
        <v>227.71113</v>
      </c>
      <c r="M17" s="27">
        <v>15.030335</v>
      </c>
      <c r="N17" s="27">
        <v>56.17163</v>
      </c>
      <c r="O17" s="27">
        <v>2.57837</v>
      </c>
      <c r="P17" s="27">
        <v>1.770545</v>
      </c>
      <c r="Q17" s="27">
        <f t="shared" si="1"/>
        <v>303.26201000000003</v>
      </c>
      <c r="R17" s="28"/>
      <c r="S17" s="198">
        <f t="shared" si="2"/>
        <v>0.7508725870411529</v>
      </c>
    </row>
    <row r="18" spans="1:19" s="29" customFormat="1" ht="15">
      <c r="A18" s="23">
        <v>6</v>
      </c>
      <c r="B18" s="24" t="s">
        <v>28</v>
      </c>
      <c r="C18" s="143">
        <v>3620</v>
      </c>
      <c r="D18" s="144">
        <v>77.29460369999997</v>
      </c>
      <c r="E18" s="25"/>
      <c r="F18" s="25"/>
      <c r="G18" s="26"/>
      <c r="H18" s="25"/>
      <c r="I18" s="27"/>
      <c r="J18" s="27">
        <f t="shared" si="0"/>
        <v>77.29460369999997</v>
      </c>
      <c r="K18" s="27"/>
      <c r="L18" s="27">
        <v>284.445185</v>
      </c>
      <c r="M18" s="27">
        <v>11.9302</v>
      </c>
      <c r="N18" s="27">
        <v>93.81017</v>
      </c>
      <c r="O18" s="27">
        <v>1.30289</v>
      </c>
      <c r="P18" s="27">
        <v>4.73292</v>
      </c>
      <c r="Q18" s="27">
        <f t="shared" si="1"/>
        <v>396.221365</v>
      </c>
      <c r="R18" s="28"/>
      <c r="S18" s="198">
        <f t="shared" si="2"/>
        <v>0.7178946168135077</v>
      </c>
    </row>
    <row r="19" spans="1:19" s="29" customFormat="1" ht="15">
      <c r="A19" s="23">
        <v>7</v>
      </c>
      <c r="B19" s="24" t="s">
        <v>29</v>
      </c>
      <c r="C19" s="143">
        <v>3872</v>
      </c>
      <c r="D19" s="144">
        <v>42.53467299999994</v>
      </c>
      <c r="E19" s="25"/>
      <c r="F19" s="25"/>
      <c r="G19" s="26"/>
      <c r="H19" s="25"/>
      <c r="I19" s="27"/>
      <c r="J19" s="27">
        <f t="shared" si="0"/>
        <v>42.53467299999994</v>
      </c>
      <c r="K19" s="27"/>
      <c r="L19" s="27">
        <v>155.30545</v>
      </c>
      <c r="M19" s="27">
        <v>10.645345</v>
      </c>
      <c r="N19" s="27">
        <v>131.1857825</v>
      </c>
      <c r="O19" s="27">
        <v>1.2352</v>
      </c>
      <c r="P19" s="27">
        <v>5.73336</v>
      </c>
      <c r="Q19" s="27">
        <f t="shared" si="1"/>
        <v>304.1051375</v>
      </c>
      <c r="R19" s="28"/>
      <c r="S19" s="198">
        <f t="shared" si="2"/>
        <v>0.5106965678933983</v>
      </c>
    </row>
    <row r="20" spans="1:19" s="29" customFormat="1" ht="15">
      <c r="A20" s="23">
        <v>8</v>
      </c>
      <c r="B20" s="24" t="s">
        <v>30</v>
      </c>
      <c r="C20" s="143">
        <v>3006</v>
      </c>
      <c r="D20" s="144">
        <v>124.76435879999975</v>
      </c>
      <c r="E20" s="25"/>
      <c r="F20" s="25"/>
      <c r="G20" s="26"/>
      <c r="H20" s="25"/>
      <c r="I20" s="27"/>
      <c r="J20" s="27">
        <f t="shared" si="0"/>
        <v>124.76435879999975</v>
      </c>
      <c r="K20" s="27"/>
      <c r="L20" s="27">
        <v>211.96218</v>
      </c>
      <c r="M20" s="27">
        <v>8.518249999999998</v>
      </c>
      <c r="N20" s="27">
        <v>48.42614999999999</v>
      </c>
      <c r="O20" s="27">
        <v>1.24496</v>
      </c>
      <c r="P20" s="27">
        <v>3.5597399999999997</v>
      </c>
      <c r="Q20" s="27">
        <f t="shared" si="1"/>
        <v>273.71127999999993</v>
      </c>
      <c r="R20" s="28"/>
      <c r="S20" s="198">
        <f t="shared" si="2"/>
        <v>0.774400601977383</v>
      </c>
    </row>
    <row r="21" spans="1:19" s="29" customFormat="1" ht="15">
      <c r="A21" s="23">
        <v>9</v>
      </c>
      <c r="B21" s="24" t="s">
        <v>31</v>
      </c>
      <c r="C21" s="143"/>
      <c r="D21" s="144">
        <v>70.19322690000004</v>
      </c>
      <c r="E21" s="25"/>
      <c r="F21" s="25"/>
      <c r="G21" s="26"/>
      <c r="H21" s="25"/>
      <c r="I21" s="27"/>
      <c r="J21" s="27">
        <f t="shared" si="0"/>
        <v>70.19322690000004</v>
      </c>
      <c r="K21" s="27"/>
      <c r="L21" s="27">
        <v>98.19102</v>
      </c>
      <c r="M21" s="27">
        <v>5.793445</v>
      </c>
      <c r="N21" s="27">
        <v>53.5429</v>
      </c>
      <c r="O21" s="27">
        <v>1.73804</v>
      </c>
      <c r="P21" s="27">
        <v>3.404295</v>
      </c>
      <c r="Q21" s="27">
        <f t="shared" si="1"/>
        <v>162.6697</v>
      </c>
      <c r="R21" s="28"/>
      <c r="S21" s="198">
        <f t="shared" si="2"/>
        <v>0.6036220636049614</v>
      </c>
    </row>
    <row r="22" spans="1:19" s="29" customFormat="1" ht="15">
      <c r="A22" s="23">
        <v>10</v>
      </c>
      <c r="B22" s="24" t="s">
        <v>32</v>
      </c>
      <c r="C22" s="143"/>
      <c r="D22" s="144">
        <v>99.5516212</v>
      </c>
      <c r="E22" s="25"/>
      <c r="F22" s="25"/>
      <c r="G22" s="26"/>
      <c r="H22" s="25"/>
      <c r="I22" s="27"/>
      <c r="J22" s="27">
        <f t="shared" si="0"/>
        <v>99.5516212</v>
      </c>
      <c r="K22" s="27"/>
      <c r="L22" s="27">
        <v>96.59440000000001</v>
      </c>
      <c r="M22" s="27">
        <v>2.7801599999999995</v>
      </c>
      <c r="N22" s="27">
        <v>39.7932</v>
      </c>
      <c r="O22" s="27">
        <v>2.7067</v>
      </c>
      <c r="P22" s="27">
        <v>1.29977</v>
      </c>
      <c r="Q22" s="27">
        <f t="shared" si="1"/>
        <v>143.17423</v>
      </c>
      <c r="R22" s="28"/>
      <c r="S22" s="198">
        <f t="shared" si="2"/>
        <v>0.6746633105692276</v>
      </c>
    </row>
    <row r="23" spans="1:19" s="29" customFormat="1" ht="15">
      <c r="A23" s="23">
        <v>11</v>
      </c>
      <c r="B23" s="24" t="s">
        <v>33</v>
      </c>
      <c r="C23" s="143"/>
      <c r="D23" s="144">
        <v>31.543783999999945</v>
      </c>
      <c r="E23" s="25"/>
      <c r="F23" s="25"/>
      <c r="G23" s="26"/>
      <c r="H23" s="25"/>
      <c r="I23" s="27"/>
      <c r="J23" s="27">
        <f t="shared" si="0"/>
        <v>31.543783999999945</v>
      </c>
      <c r="K23" s="27"/>
      <c r="L23" s="27">
        <v>123.681</v>
      </c>
      <c r="M23" s="27">
        <v>6.752015</v>
      </c>
      <c r="N23" s="27">
        <v>44.767195</v>
      </c>
      <c r="O23" s="27">
        <v>1.24516</v>
      </c>
      <c r="P23" s="27">
        <v>3.806215</v>
      </c>
      <c r="Q23" s="27">
        <f t="shared" si="1"/>
        <v>180.25158500000003</v>
      </c>
      <c r="R23" s="28"/>
      <c r="S23" s="198">
        <f t="shared" si="2"/>
        <v>0.6861576279620508</v>
      </c>
    </row>
    <row r="24" spans="1:19" s="29" customFormat="1" ht="15">
      <c r="A24" s="23">
        <v>12</v>
      </c>
      <c r="B24" s="24" t="s">
        <v>34</v>
      </c>
      <c r="C24" s="143">
        <v>2781</v>
      </c>
      <c r="D24" s="144">
        <v>37.57820179999999</v>
      </c>
      <c r="E24" s="25"/>
      <c r="F24" s="25"/>
      <c r="G24" s="26"/>
      <c r="H24" s="25"/>
      <c r="I24" s="27"/>
      <c r="J24" s="27">
        <f t="shared" si="0"/>
        <v>37.57820179999999</v>
      </c>
      <c r="K24" s="27"/>
      <c r="L24" s="27">
        <v>38.28584</v>
      </c>
      <c r="M24" s="27">
        <v>0.91499</v>
      </c>
      <c r="N24" s="27">
        <v>17.299</v>
      </c>
      <c r="O24" s="27">
        <v>2.92557</v>
      </c>
      <c r="P24" s="27">
        <v>0.07417</v>
      </c>
      <c r="Q24" s="27">
        <f t="shared" si="1"/>
        <v>59.499570000000006</v>
      </c>
      <c r="R24" s="28"/>
      <c r="S24" s="198">
        <f t="shared" si="2"/>
        <v>0.6434641460434083</v>
      </c>
    </row>
    <row r="25" spans="1:19" s="29" customFormat="1" ht="15">
      <c r="A25" s="23">
        <v>13</v>
      </c>
      <c r="B25" s="24" t="s">
        <v>35</v>
      </c>
      <c r="C25" s="143">
        <v>3059</v>
      </c>
      <c r="D25" s="144">
        <v>118.9982664999999</v>
      </c>
      <c r="E25" s="25"/>
      <c r="F25" s="25"/>
      <c r="G25" s="26"/>
      <c r="H25" s="25"/>
      <c r="I25" s="143"/>
      <c r="J25" s="27">
        <f t="shared" si="0"/>
        <v>118.9982664999999</v>
      </c>
      <c r="K25" s="27"/>
      <c r="L25" s="27">
        <v>63.92654</v>
      </c>
      <c r="M25" s="27">
        <v>3.08483</v>
      </c>
      <c r="N25" s="27">
        <v>23.85542</v>
      </c>
      <c r="O25" s="27">
        <v>0.58161</v>
      </c>
      <c r="P25" s="27">
        <v>0.73654</v>
      </c>
      <c r="Q25" s="27">
        <f t="shared" si="1"/>
        <v>92.18494</v>
      </c>
      <c r="R25" s="28"/>
      <c r="S25" s="198">
        <f t="shared" si="2"/>
        <v>0.6934596909213154</v>
      </c>
    </row>
    <row r="26" spans="1:18" s="12" customFormat="1" ht="19.5" customHeight="1">
      <c r="A26" s="30"/>
      <c r="B26" s="31" t="s">
        <v>5</v>
      </c>
      <c r="C26" s="32">
        <f>SUM(C13:C25)</f>
        <v>33724</v>
      </c>
      <c r="D26" s="33">
        <f>SUM(D13:D25)</f>
        <v>1084.6182207999996</v>
      </c>
      <c r="E26" s="32">
        <f aca="true" t="shared" si="3" ref="E26:J26">SUM(E13:E25)</f>
        <v>0</v>
      </c>
      <c r="F26" s="32">
        <f t="shared" si="3"/>
        <v>0</v>
      </c>
      <c r="G26" s="33">
        <f>SUM(G13:G25)</f>
        <v>0</v>
      </c>
      <c r="H26" s="33">
        <f>SUM(H13:H25)</f>
        <v>0</v>
      </c>
      <c r="I26" s="34">
        <f t="shared" si="3"/>
        <v>0</v>
      </c>
      <c r="J26" s="33">
        <f t="shared" si="3"/>
        <v>1084.6182207999996</v>
      </c>
      <c r="K26" s="33"/>
      <c r="L26" s="35">
        <f aca="true" t="shared" si="4" ref="L26:R26">SUM(L13:L25)</f>
        <v>1808.854995</v>
      </c>
      <c r="M26" s="35">
        <f t="shared" si="4"/>
        <v>85.92698999999999</v>
      </c>
      <c r="N26" s="35">
        <f t="shared" si="4"/>
        <v>881.8882124999999</v>
      </c>
      <c r="O26" s="35">
        <f t="shared" si="4"/>
        <v>22.341040000000003</v>
      </c>
      <c r="P26" s="35">
        <f t="shared" si="4"/>
        <v>36.054735</v>
      </c>
      <c r="Q26" s="34">
        <f>SUM(Q13:Q25)</f>
        <v>2835.0659724999996</v>
      </c>
      <c r="R26" s="36">
        <f t="shared" si="4"/>
        <v>0</v>
      </c>
    </row>
    <row r="27" spans="1:18" s="13" customFormat="1" ht="15.75">
      <c r="A27" s="37">
        <v>1</v>
      </c>
      <c r="B27" s="38" t="s">
        <v>54</v>
      </c>
      <c r="C27" s="22"/>
      <c r="D27" s="39">
        <v>68.31302</v>
      </c>
      <c r="E27" s="40"/>
      <c r="F27" s="22"/>
      <c r="G27" s="22"/>
      <c r="H27" s="22"/>
      <c r="I27" s="22"/>
      <c r="J27" s="41">
        <f>SUM(D27:I27)</f>
        <v>68.31302</v>
      </c>
      <c r="K27" s="41"/>
      <c r="L27" s="42">
        <f>19.43+3.2+15.88+9.09+11.05</f>
        <v>58.64999999999999</v>
      </c>
      <c r="M27" s="42"/>
      <c r="N27" s="42"/>
      <c r="O27" s="42"/>
      <c r="P27" s="42"/>
      <c r="Q27" s="95">
        <f t="shared" si="1"/>
        <v>58.64999999999999</v>
      </c>
      <c r="R27" s="22"/>
    </row>
    <row r="28" spans="1:19" s="13" customFormat="1" ht="15.75">
      <c r="A28" s="37">
        <v>2</v>
      </c>
      <c r="B28" s="38" t="s">
        <v>125</v>
      </c>
      <c r="C28" s="22"/>
      <c r="D28" s="39">
        <v>319.84838220000165</v>
      </c>
      <c r="E28" s="40"/>
      <c r="F28" s="22"/>
      <c r="G28" s="39"/>
      <c r="H28" s="22"/>
      <c r="I28" s="22"/>
      <c r="J28" s="41">
        <f>SUM(D28:I28)</f>
        <v>319.84838220000165</v>
      </c>
      <c r="K28" s="41"/>
      <c r="L28" s="42"/>
      <c r="M28" s="42"/>
      <c r="N28" s="42"/>
      <c r="O28" s="42">
        <f>0.68893+1.53248+1.48104+0.91198</f>
        <v>4.61443</v>
      </c>
      <c r="P28" s="42">
        <f>2.27135+2.05755+9.35613+0.82667</f>
        <v>14.511700000000001</v>
      </c>
      <c r="Q28" s="95">
        <f t="shared" si="1"/>
        <v>19.12613</v>
      </c>
      <c r="R28" s="22"/>
      <c r="S28" s="55">
        <f>O28+P28</f>
        <v>19.12613</v>
      </c>
    </row>
    <row r="29" spans="1:21" s="48" customFormat="1" ht="19.5" customHeight="1">
      <c r="A29" s="43"/>
      <c r="B29" s="44" t="s">
        <v>5</v>
      </c>
      <c r="C29" s="45">
        <f>SUM(C16:C28)</f>
        <v>57194</v>
      </c>
      <c r="D29" s="46">
        <f>SUM(D27:D28)</f>
        <v>388.16140220000165</v>
      </c>
      <c r="E29" s="45">
        <f aca="true" t="shared" si="5" ref="E29:P29">SUM(E27:E28)</f>
        <v>0</v>
      </c>
      <c r="F29" s="45">
        <f t="shared" si="5"/>
        <v>0</v>
      </c>
      <c r="G29" s="46">
        <f>SUM(G27:G28)</f>
        <v>0</v>
      </c>
      <c r="H29" s="45">
        <f>SUM(H27:H28)</f>
        <v>0</v>
      </c>
      <c r="I29" s="45">
        <f t="shared" si="5"/>
        <v>0</v>
      </c>
      <c r="J29" s="45">
        <f>SUM(J27:J28)</f>
        <v>388.16140220000165</v>
      </c>
      <c r="K29" s="45"/>
      <c r="L29" s="47">
        <f t="shared" si="5"/>
        <v>58.64999999999999</v>
      </c>
      <c r="M29" s="47">
        <f t="shared" si="5"/>
        <v>0</v>
      </c>
      <c r="N29" s="47">
        <f t="shared" si="5"/>
        <v>0</v>
      </c>
      <c r="O29" s="47">
        <f t="shared" si="5"/>
        <v>4.61443</v>
      </c>
      <c r="P29" s="47">
        <f t="shared" si="5"/>
        <v>14.511700000000001</v>
      </c>
      <c r="Q29" s="47">
        <f>SUM(L29:P29)</f>
        <v>77.77613</v>
      </c>
      <c r="R29" s="43"/>
      <c r="T29" s="165"/>
      <c r="U29" s="165"/>
    </row>
    <row r="30" spans="1:20" s="13" customFormat="1" ht="15.75">
      <c r="A30" s="49"/>
      <c r="B30" s="50" t="s">
        <v>55</v>
      </c>
      <c r="C30" s="49"/>
      <c r="D30" s="51">
        <f aca="true" t="shared" si="6" ref="D30:P30">D26+D29</f>
        <v>1472.7796230000013</v>
      </c>
      <c r="E30" s="30">
        <f t="shared" si="6"/>
        <v>0</v>
      </c>
      <c r="F30" s="30">
        <f t="shared" si="6"/>
        <v>0</v>
      </c>
      <c r="G30" s="51">
        <f t="shared" si="6"/>
        <v>0</v>
      </c>
      <c r="H30" s="51">
        <f t="shared" si="6"/>
        <v>0</v>
      </c>
      <c r="I30" s="30">
        <f t="shared" si="6"/>
        <v>0</v>
      </c>
      <c r="J30" s="51">
        <f t="shared" si="6"/>
        <v>1472.7796230000013</v>
      </c>
      <c r="K30" s="51"/>
      <c r="L30" s="52">
        <f t="shared" si="6"/>
        <v>1867.504995</v>
      </c>
      <c r="M30" s="52">
        <f t="shared" si="6"/>
        <v>85.92698999999999</v>
      </c>
      <c r="N30" s="52">
        <f t="shared" si="6"/>
        <v>881.8882124999999</v>
      </c>
      <c r="O30" s="52">
        <f t="shared" si="6"/>
        <v>26.955470000000002</v>
      </c>
      <c r="P30" s="52">
        <f t="shared" si="6"/>
        <v>50.566435</v>
      </c>
      <c r="Q30" s="52">
        <f>Q26+Q29</f>
        <v>2912.8421025</v>
      </c>
      <c r="R30" s="22"/>
      <c r="S30" s="13">
        <v>2397.7625099999996</v>
      </c>
      <c r="T30" s="55">
        <f>Q30-S30</f>
        <v>515.0795925000002</v>
      </c>
    </row>
    <row r="31" spans="2:17" s="13" customFormat="1" ht="15.75">
      <c r="B31" s="48"/>
      <c r="E31" s="53"/>
      <c r="L31" s="206"/>
      <c r="N31" s="55"/>
      <c r="Q31" s="54"/>
    </row>
    <row r="32" spans="2:17" s="13" customFormat="1" ht="12.75">
      <c r="B32" s="48"/>
      <c r="E32" s="53"/>
      <c r="Q32" s="55"/>
    </row>
    <row r="33" spans="2:5" s="13" customFormat="1" ht="12.75">
      <c r="B33" s="48"/>
      <c r="E33" s="53"/>
    </row>
    <row r="34" spans="2:5" s="13" customFormat="1" ht="12.75">
      <c r="B34" s="48"/>
      <c r="E34" s="53"/>
    </row>
    <row r="35" spans="2:5" s="13" customFormat="1" ht="12.75">
      <c r="B35" s="48"/>
      <c r="E35" s="53"/>
    </row>
    <row r="36" spans="2:17" s="13" customFormat="1" ht="18.75">
      <c r="B36" s="48"/>
      <c r="E36" s="53"/>
      <c r="N36" s="228"/>
      <c r="O36" s="229"/>
      <c r="P36" s="229"/>
      <c r="Q36" s="229"/>
    </row>
    <row r="37" spans="2:17" s="13" customFormat="1" ht="18.75">
      <c r="B37" s="48"/>
      <c r="E37" s="53"/>
      <c r="N37" s="228"/>
      <c r="O37" s="229"/>
      <c r="P37" s="229"/>
      <c r="Q37" s="229"/>
    </row>
  </sheetData>
  <sheetProtection/>
  <mergeCells count="24">
    <mergeCell ref="J9:J11"/>
    <mergeCell ref="L9:R9"/>
    <mergeCell ref="K9:K11"/>
    <mergeCell ref="L10:L11"/>
    <mergeCell ref="M10:M11"/>
    <mergeCell ref="N37:Q37"/>
    <mergeCell ref="N10:N11"/>
    <mergeCell ref="Q10:Q11"/>
    <mergeCell ref="O10:P10"/>
    <mergeCell ref="N36:Q36"/>
    <mergeCell ref="O1:Q1"/>
    <mergeCell ref="A2:Q2"/>
    <mergeCell ref="A4:Q4"/>
    <mergeCell ref="A6:Q6"/>
    <mergeCell ref="I9:I11"/>
    <mergeCell ref="B9:B11"/>
    <mergeCell ref="A9:A11"/>
    <mergeCell ref="G10:G11"/>
    <mergeCell ref="D9:D11"/>
    <mergeCell ref="E10:E11"/>
    <mergeCell ref="E9:F9"/>
    <mergeCell ref="F10:F11"/>
    <mergeCell ref="G9:H9"/>
    <mergeCell ref="H10:H11"/>
  </mergeCells>
  <conditionalFormatting sqref="S13:S25">
    <cfRule type="cellIs" priority="1" dxfId="1" operator="lessThanOrEqual" stopIfTrue="1">
      <formula>0.6</formula>
    </cfRule>
  </conditionalFormatting>
  <printOptions horizontalCentered="1"/>
  <pageMargins left="0.5" right="0.25" top="0.75" bottom="0.75" header="0.5" footer="0.5"/>
  <pageSetup horizontalDpi="600" verticalDpi="600" orientation="landscape" paperSize="9" scale="69" r:id="rId3"/>
  <headerFooter alignWithMargins="0">
    <oddHeader>&amp;RPart-III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33"/>
  <sheetViews>
    <sheetView view="pageBreakPreview" zoomScale="70" zoomScaleNormal="70" zoomScaleSheetLayoutView="70" zoomScalePageLayoutView="0" workbookViewId="0" topLeftCell="A1">
      <pane xSplit="2" ySplit="13" topLeftCell="AM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7" sqref="A17:IV17"/>
    </sheetView>
  </sheetViews>
  <sheetFormatPr defaultColWidth="9.140625" defaultRowHeight="15"/>
  <cols>
    <col min="1" max="1" width="4.140625" style="60" customWidth="1"/>
    <col min="2" max="2" width="20.57421875" style="59" customWidth="1"/>
    <col min="3" max="3" width="7.57421875" style="60" customWidth="1"/>
    <col min="4" max="4" width="8.57421875" style="60" customWidth="1"/>
    <col min="5" max="6" width="7.57421875" style="60" customWidth="1"/>
    <col min="7" max="7" width="8.57421875" style="60" customWidth="1"/>
    <col min="8" max="8" width="8.28125" style="60" customWidth="1"/>
    <col min="9" max="9" width="7.57421875" style="60" customWidth="1"/>
    <col min="10" max="10" width="8.8515625" style="60" customWidth="1"/>
    <col min="11" max="11" width="8.7109375" style="60" customWidth="1"/>
    <col min="12" max="16" width="7.57421875" style="60" customWidth="1"/>
    <col min="17" max="17" width="8.57421875" style="60" customWidth="1"/>
    <col min="18" max="18" width="6.28125" style="60" customWidth="1"/>
    <col min="19" max="19" width="9.28125" style="60" customWidth="1"/>
    <col min="20" max="23" width="8.00390625" style="60" customWidth="1"/>
    <col min="24" max="24" width="8.8515625" style="60" customWidth="1"/>
    <col min="25" max="38" width="8.00390625" style="60" customWidth="1"/>
    <col min="39" max="40" width="7.00390625" style="60" customWidth="1"/>
    <col min="41" max="41" width="8.7109375" style="60" customWidth="1"/>
    <col min="42" max="42" width="6.28125" style="60" customWidth="1"/>
    <col min="43" max="43" width="6.7109375" style="60" customWidth="1"/>
    <col min="44" max="44" width="7.00390625" style="60" customWidth="1"/>
    <col min="45" max="45" width="6.00390625" style="60" customWidth="1"/>
    <col min="46" max="46" width="6.8515625" style="60" customWidth="1"/>
    <col min="47" max="47" width="7.57421875" style="60" customWidth="1"/>
    <col min="48" max="48" width="6.140625" style="60" customWidth="1"/>
    <col min="49" max="49" width="7.00390625" style="60" customWidth="1"/>
    <col min="50" max="50" width="7.57421875" style="60" customWidth="1"/>
    <col min="51" max="51" width="6.00390625" style="60" customWidth="1"/>
    <col min="52" max="52" width="5.421875" style="60" customWidth="1"/>
    <col min="53" max="53" width="7.57421875" style="60" customWidth="1"/>
    <col min="54" max="54" width="6.28125" style="60" customWidth="1"/>
    <col min="55" max="55" width="5.8515625" style="60" customWidth="1"/>
    <col min="56" max="56" width="7.00390625" style="60" customWidth="1"/>
    <col min="57" max="58" width="6.140625" style="60" customWidth="1"/>
    <col min="59" max="59" width="9.8515625" style="60" customWidth="1"/>
    <col min="60" max="60" width="6.140625" style="60" customWidth="1"/>
    <col min="61" max="61" width="6.421875" style="60" customWidth="1"/>
    <col min="62" max="62" width="9.421875" style="60" customWidth="1"/>
    <col min="63" max="63" width="9.28125" style="60" bestFit="1" customWidth="1"/>
    <col min="64" max="16384" width="9.140625" style="60" customWidth="1"/>
  </cols>
  <sheetData>
    <row r="1" ht="16.5">
      <c r="A1" s="58"/>
    </row>
    <row r="2" spans="1:62" ht="21.75" customHeight="1">
      <c r="A2" s="237" t="s">
        <v>62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8" t="s">
        <v>62</v>
      </c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 t="s">
        <v>62</v>
      </c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</row>
    <row r="3" spans="1:40" ht="15" customHeight="1">
      <c r="A3" s="61"/>
      <c r="B3" s="61"/>
      <c r="U3" s="61"/>
      <c r="V3" s="61"/>
      <c r="AM3" s="61"/>
      <c r="AN3" s="61"/>
    </row>
    <row r="4" spans="1:62" ht="20.25" customHeight="1">
      <c r="A4" s="239" t="s">
        <v>38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40" t="s">
        <v>38</v>
      </c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 t="s">
        <v>38</v>
      </c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0"/>
      <c r="BI4" s="240"/>
      <c r="BJ4" s="240"/>
    </row>
    <row r="5" spans="1:40" ht="19.5" customHeight="1">
      <c r="A5" s="62"/>
      <c r="B5" s="62"/>
      <c r="I5" s="63"/>
      <c r="J5" s="63"/>
      <c r="U5" s="62"/>
      <c r="V5" s="62"/>
      <c r="AM5" s="62"/>
      <c r="AN5" s="62"/>
    </row>
    <row r="6" spans="1:62" ht="18.75" customHeight="1">
      <c r="A6" s="244" t="s">
        <v>121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 t="s">
        <v>121</v>
      </c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 t="s">
        <v>121</v>
      </c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</row>
    <row r="7" spans="1:2" ht="13.5" customHeight="1">
      <c r="A7" s="62"/>
      <c r="B7" s="62"/>
    </row>
    <row r="8" spans="1:2" ht="19.5" customHeight="1">
      <c r="A8" s="64" t="s">
        <v>39</v>
      </c>
      <c r="B8" s="65"/>
    </row>
    <row r="9" spans="2:62" ht="20.25">
      <c r="B9" s="60"/>
      <c r="C9" s="245">
        <v>1</v>
      </c>
      <c r="D9" s="245"/>
      <c r="E9" s="245"/>
      <c r="F9" s="245"/>
      <c r="G9" s="245"/>
      <c r="H9" s="245"/>
      <c r="I9" s="235">
        <v>2</v>
      </c>
      <c r="J9" s="235"/>
      <c r="K9" s="235"/>
      <c r="L9" s="235"/>
      <c r="M9" s="235"/>
      <c r="N9" s="235"/>
      <c r="O9" s="235">
        <v>3</v>
      </c>
      <c r="P9" s="235"/>
      <c r="Q9" s="235"/>
      <c r="R9" s="235"/>
      <c r="S9" s="235"/>
      <c r="T9" s="235"/>
      <c r="U9" s="235">
        <v>4</v>
      </c>
      <c r="V9" s="235"/>
      <c r="W9" s="235"/>
      <c r="X9" s="235"/>
      <c r="Y9" s="235"/>
      <c r="Z9" s="235"/>
      <c r="AA9" s="235">
        <v>5</v>
      </c>
      <c r="AB9" s="235"/>
      <c r="AC9" s="235"/>
      <c r="AD9" s="235"/>
      <c r="AE9" s="235"/>
      <c r="AF9" s="235"/>
      <c r="AG9" s="236">
        <v>6</v>
      </c>
      <c r="AH9" s="236"/>
      <c r="AI9" s="236"/>
      <c r="AJ9" s="236"/>
      <c r="AK9" s="236"/>
      <c r="AL9" s="236"/>
      <c r="AM9" s="236">
        <v>7</v>
      </c>
      <c r="AN9" s="236"/>
      <c r="AO9" s="236"/>
      <c r="AP9" s="236"/>
      <c r="AQ9" s="236"/>
      <c r="AR9" s="236"/>
      <c r="AS9" s="236">
        <v>8</v>
      </c>
      <c r="AT9" s="236"/>
      <c r="AU9" s="236"/>
      <c r="AV9" s="236"/>
      <c r="AW9" s="236"/>
      <c r="AX9" s="236"/>
      <c r="AY9" s="236">
        <v>9</v>
      </c>
      <c r="AZ9" s="236"/>
      <c r="BA9" s="236"/>
      <c r="BB9" s="236"/>
      <c r="BC9" s="236"/>
      <c r="BD9" s="236"/>
      <c r="BE9" s="236">
        <v>10</v>
      </c>
      <c r="BF9" s="236"/>
      <c r="BG9" s="236"/>
      <c r="BH9" s="236"/>
      <c r="BI9" s="236"/>
      <c r="BJ9" s="236"/>
    </row>
    <row r="10" spans="1:62" s="66" customFormat="1" ht="31.5" customHeight="1">
      <c r="A10" s="250" t="s">
        <v>0</v>
      </c>
      <c r="B10" s="253" t="s">
        <v>41</v>
      </c>
      <c r="C10" s="243" t="s">
        <v>63</v>
      </c>
      <c r="D10" s="243"/>
      <c r="E10" s="243"/>
      <c r="F10" s="243"/>
      <c r="G10" s="243"/>
      <c r="H10" s="243"/>
      <c r="I10" s="241" t="s">
        <v>64</v>
      </c>
      <c r="J10" s="242"/>
      <c r="K10" s="242"/>
      <c r="L10" s="242"/>
      <c r="M10" s="242"/>
      <c r="N10" s="249"/>
      <c r="O10" s="241" t="s">
        <v>65</v>
      </c>
      <c r="P10" s="242"/>
      <c r="Q10" s="242"/>
      <c r="R10" s="242"/>
      <c r="S10" s="242"/>
      <c r="T10" s="249"/>
      <c r="U10" s="241" t="s">
        <v>66</v>
      </c>
      <c r="V10" s="242"/>
      <c r="W10" s="242"/>
      <c r="X10" s="242"/>
      <c r="Y10" s="242"/>
      <c r="Z10" s="242"/>
      <c r="AA10" s="241" t="s">
        <v>67</v>
      </c>
      <c r="AB10" s="242"/>
      <c r="AC10" s="242"/>
      <c r="AD10" s="242"/>
      <c r="AE10" s="242"/>
      <c r="AF10" s="242"/>
      <c r="AG10" s="243" t="s">
        <v>68</v>
      </c>
      <c r="AH10" s="243"/>
      <c r="AI10" s="243"/>
      <c r="AJ10" s="243"/>
      <c r="AK10" s="243"/>
      <c r="AL10" s="243"/>
      <c r="AM10" s="243" t="s">
        <v>69</v>
      </c>
      <c r="AN10" s="243"/>
      <c r="AO10" s="243"/>
      <c r="AP10" s="243"/>
      <c r="AQ10" s="243"/>
      <c r="AR10" s="243"/>
      <c r="AS10" s="243" t="s">
        <v>70</v>
      </c>
      <c r="AT10" s="243"/>
      <c r="AU10" s="243"/>
      <c r="AV10" s="243"/>
      <c r="AW10" s="243"/>
      <c r="AX10" s="243"/>
      <c r="AY10" s="243" t="s">
        <v>71</v>
      </c>
      <c r="AZ10" s="243"/>
      <c r="BA10" s="243"/>
      <c r="BB10" s="243"/>
      <c r="BC10" s="243"/>
      <c r="BD10" s="243"/>
      <c r="BE10" s="243" t="s">
        <v>72</v>
      </c>
      <c r="BF10" s="243"/>
      <c r="BG10" s="243"/>
      <c r="BH10" s="243"/>
      <c r="BI10" s="243"/>
      <c r="BJ10" s="243"/>
    </row>
    <row r="11" spans="1:62" s="66" customFormat="1" ht="28.5" customHeight="1">
      <c r="A11" s="251"/>
      <c r="B11" s="254"/>
      <c r="C11" s="243" t="s">
        <v>73</v>
      </c>
      <c r="D11" s="243"/>
      <c r="E11" s="243"/>
      <c r="F11" s="243" t="s">
        <v>74</v>
      </c>
      <c r="G11" s="243"/>
      <c r="H11" s="243"/>
      <c r="I11" s="243" t="s">
        <v>73</v>
      </c>
      <c r="J11" s="243"/>
      <c r="K11" s="243"/>
      <c r="L11" s="243" t="s">
        <v>74</v>
      </c>
      <c r="M11" s="243"/>
      <c r="N11" s="243"/>
      <c r="O11" s="243" t="s">
        <v>73</v>
      </c>
      <c r="P11" s="243"/>
      <c r="Q11" s="243"/>
      <c r="R11" s="243" t="s">
        <v>74</v>
      </c>
      <c r="S11" s="243"/>
      <c r="T11" s="243"/>
      <c r="U11" s="243" t="s">
        <v>73</v>
      </c>
      <c r="V11" s="243"/>
      <c r="W11" s="243"/>
      <c r="X11" s="243" t="s">
        <v>74</v>
      </c>
      <c r="Y11" s="243"/>
      <c r="Z11" s="243"/>
      <c r="AA11" s="243" t="s">
        <v>73</v>
      </c>
      <c r="AB11" s="243"/>
      <c r="AC11" s="243"/>
      <c r="AD11" s="243" t="s">
        <v>74</v>
      </c>
      <c r="AE11" s="243"/>
      <c r="AF11" s="243"/>
      <c r="AG11" s="243" t="s">
        <v>73</v>
      </c>
      <c r="AH11" s="243"/>
      <c r="AI11" s="243"/>
      <c r="AJ11" s="243" t="s">
        <v>74</v>
      </c>
      <c r="AK11" s="243"/>
      <c r="AL11" s="243"/>
      <c r="AM11" s="243" t="s">
        <v>73</v>
      </c>
      <c r="AN11" s="243"/>
      <c r="AO11" s="243"/>
      <c r="AP11" s="243" t="s">
        <v>74</v>
      </c>
      <c r="AQ11" s="243"/>
      <c r="AR11" s="243"/>
      <c r="AS11" s="243" t="s">
        <v>73</v>
      </c>
      <c r="AT11" s="243"/>
      <c r="AU11" s="243"/>
      <c r="AV11" s="243" t="s">
        <v>74</v>
      </c>
      <c r="AW11" s="243"/>
      <c r="AX11" s="243"/>
      <c r="AY11" s="243" t="s">
        <v>73</v>
      </c>
      <c r="AZ11" s="243"/>
      <c r="BA11" s="243"/>
      <c r="BB11" s="243" t="s">
        <v>74</v>
      </c>
      <c r="BC11" s="243"/>
      <c r="BD11" s="243"/>
      <c r="BE11" s="243" t="s">
        <v>73</v>
      </c>
      <c r="BF11" s="243"/>
      <c r="BG11" s="243"/>
      <c r="BH11" s="243" t="s">
        <v>74</v>
      </c>
      <c r="BI11" s="243"/>
      <c r="BJ11" s="243"/>
    </row>
    <row r="12" spans="1:62" s="67" customFormat="1" ht="28.5" customHeight="1">
      <c r="A12" s="252"/>
      <c r="B12" s="255"/>
      <c r="C12" s="246" t="s">
        <v>75</v>
      </c>
      <c r="D12" s="246"/>
      <c r="E12" s="247" t="s">
        <v>76</v>
      </c>
      <c r="F12" s="246" t="s">
        <v>75</v>
      </c>
      <c r="G12" s="246"/>
      <c r="H12" s="247" t="s">
        <v>76</v>
      </c>
      <c r="I12" s="246" t="s">
        <v>75</v>
      </c>
      <c r="J12" s="246"/>
      <c r="K12" s="247" t="s">
        <v>76</v>
      </c>
      <c r="L12" s="246" t="s">
        <v>75</v>
      </c>
      <c r="M12" s="246"/>
      <c r="N12" s="247" t="s">
        <v>76</v>
      </c>
      <c r="O12" s="246" t="s">
        <v>75</v>
      </c>
      <c r="P12" s="246"/>
      <c r="Q12" s="247" t="s">
        <v>76</v>
      </c>
      <c r="R12" s="246" t="s">
        <v>75</v>
      </c>
      <c r="S12" s="246"/>
      <c r="T12" s="247" t="s">
        <v>76</v>
      </c>
      <c r="U12" s="246" t="s">
        <v>75</v>
      </c>
      <c r="V12" s="246"/>
      <c r="W12" s="247" t="s">
        <v>76</v>
      </c>
      <c r="X12" s="246" t="s">
        <v>75</v>
      </c>
      <c r="Y12" s="246"/>
      <c r="Z12" s="247" t="s">
        <v>76</v>
      </c>
      <c r="AA12" s="246" t="s">
        <v>75</v>
      </c>
      <c r="AB12" s="246"/>
      <c r="AC12" s="247" t="s">
        <v>76</v>
      </c>
      <c r="AD12" s="246" t="s">
        <v>75</v>
      </c>
      <c r="AE12" s="246"/>
      <c r="AF12" s="247" t="s">
        <v>76</v>
      </c>
      <c r="AG12" s="246" t="s">
        <v>75</v>
      </c>
      <c r="AH12" s="246"/>
      <c r="AI12" s="247" t="s">
        <v>76</v>
      </c>
      <c r="AJ12" s="246" t="s">
        <v>75</v>
      </c>
      <c r="AK12" s="246"/>
      <c r="AL12" s="247" t="s">
        <v>76</v>
      </c>
      <c r="AM12" s="246" t="s">
        <v>75</v>
      </c>
      <c r="AN12" s="246"/>
      <c r="AO12" s="247" t="s">
        <v>76</v>
      </c>
      <c r="AP12" s="246" t="s">
        <v>75</v>
      </c>
      <c r="AQ12" s="246"/>
      <c r="AR12" s="247" t="s">
        <v>76</v>
      </c>
      <c r="AS12" s="246" t="s">
        <v>75</v>
      </c>
      <c r="AT12" s="246"/>
      <c r="AU12" s="247" t="s">
        <v>76</v>
      </c>
      <c r="AV12" s="246" t="s">
        <v>75</v>
      </c>
      <c r="AW12" s="246"/>
      <c r="AX12" s="247" t="s">
        <v>76</v>
      </c>
      <c r="AY12" s="246" t="s">
        <v>75</v>
      </c>
      <c r="AZ12" s="246"/>
      <c r="BA12" s="247" t="s">
        <v>76</v>
      </c>
      <c r="BB12" s="246" t="s">
        <v>75</v>
      </c>
      <c r="BC12" s="246"/>
      <c r="BD12" s="247" t="s">
        <v>76</v>
      </c>
      <c r="BE12" s="246" t="s">
        <v>75</v>
      </c>
      <c r="BF12" s="246"/>
      <c r="BG12" s="247" t="s">
        <v>76</v>
      </c>
      <c r="BH12" s="246" t="s">
        <v>75</v>
      </c>
      <c r="BI12" s="246"/>
      <c r="BJ12" s="247" t="s">
        <v>76</v>
      </c>
    </row>
    <row r="13" spans="1:62" s="72" customFormat="1" ht="13.5" customHeight="1">
      <c r="A13" s="68"/>
      <c r="B13" s="69"/>
      <c r="C13" s="70" t="s">
        <v>77</v>
      </c>
      <c r="D13" s="70" t="s">
        <v>78</v>
      </c>
      <c r="E13" s="248"/>
      <c r="F13" s="70" t="s">
        <v>77</v>
      </c>
      <c r="G13" s="70" t="s">
        <v>78</v>
      </c>
      <c r="H13" s="248"/>
      <c r="I13" s="70" t="s">
        <v>77</v>
      </c>
      <c r="J13" s="70" t="s">
        <v>79</v>
      </c>
      <c r="K13" s="248"/>
      <c r="L13" s="70" t="s">
        <v>77</v>
      </c>
      <c r="M13" s="70" t="s">
        <v>79</v>
      </c>
      <c r="N13" s="248"/>
      <c r="O13" s="70" t="s">
        <v>77</v>
      </c>
      <c r="P13" s="70" t="s">
        <v>80</v>
      </c>
      <c r="Q13" s="248"/>
      <c r="R13" s="70" t="s">
        <v>77</v>
      </c>
      <c r="S13" s="70" t="s">
        <v>80</v>
      </c>
      <c r="T13" s="248"/>
      <c r="U13" s="70" t="s">
        <v>77</v>
      </c>
      <c r="V13" s="71" t="s">
        <v>79</v>
      </c>
      <c r="W13" s="248"/>
      <c r="X13" s="70" t="s">
        <v>77</v>
      </c>
      <c r="Y13" s="70" t="s">
        <v>79</v>
      </c>
      <c r="Z13" s="248"/>
      <c r="AA13" s="70" t="s">
        <v>77</v>
      </c>
      <c r="AB13" s="70" t="s">
        <v>78</v>
      </c>
      <c r="AC13" s="248"/>
      <c r="AD13" s="70" t="s">
        <v>77</v>
      </c>
      <c r="AE13" s="70" t="s">
        <v>78</v>
      </c>
      <c r="AF13" s="248"/>
      <c r="AG13" s="70" t="s">
        <v>77</v>
      </c>
      <c r="AH13" s="70" t="s">
        <v>79</v>
      </c>
      <c r="AI13" s="248"/>
      <c r="AJ13" s="70" t="s">
        <v>77</v>
      </c>
      <c r="AK13" s="70" t="s">
        <v>79</v>
      </c>
      <c r="AL13" s="248"/>
      <c r="AM13" s="70" t="s">
        <v>77</v>
      </c>
      <c r="AN13" s="70" t="s">
        <v>80</v>
      </c>
      <c r="AO13" s="248"/>
      <c r="AP13" s="70" t="s">
        <v>77</v>
      </c>
      <c r="AQ13" s="70" t="s">
        <v>80</v>
      </c>
      <c r="AR13" s="248"/>
      <c r="AS13" s="70" t="s">
        <v>77</v>
      </c>
      <c r="AT13" s="70" t="s">
        <v>80</v>
      </c>
      <c r="AU13" s="248"/>
      <c r="AV13" s="70" t="s">
        <v>77</v>
      </c>
      <c r="AW13" s="70" t="s">
        <v>80</v>
      </c>
      <c r="AX13" s="248"/>
      <c r="AY13" s="70" t="s">
        <v>77</v>
      </c>
      <c r="AZ13" s="70"/>
      <c r="BA13" s="248"/>
      <c r="BB13" s="70" t="s">
        <v>77</v>
      </c>
      <c r="BC13" s="70"/>
      <c r="BD13" s="248"/>
      <c r="BE13" s="70" t="s">
        <v>77</v>
      </c>
      <c r="BF13" s="70"/>
      <c r="BG13" s="248"/>
      <c r="BH13" s="70" t="s">
        <v>77</v>
      </c>
      <c r="BI13" s="70"/>
      <c r="BJ13" s="248"/>
    </row>
    <row r="14" spans="1:63" s="80" customFormat="1" ht="16.5" customHeight="1">
      <c r="A14" s="73">
        <v>1</v>
      </c>
      <c r="B14" s="74" t="s">
        <v>23</v>
      </c>
      <c r="C14" s="75">
        <v>43</v>
      </c>
      <c r="D14" s="76">
        <v>39025.49</v>
      </c>
      <c r="E14" s="75">
        <v>17.18616</v>
      </c>
      <c r="F14" s="75">
        <v>14</v>
      </c>
      <c r="G14" s="75">
        <v>31584.36</v>
      </c>
      <c r="H14" s="75">
        <v>11.01795</v>
      </c>
      <c r="I14" s="75">
        <v>19</v>
      </c>
      <c r="J14" s="75">
        <v>3579.29</v>
      </c>
      <c r="K14" s="75">
        <v>1.46226</v>
      </c>
      <c r="L14" s="75">
        <v>0</v>
      </c>
      <c r="M14" s="75">
        <v>0</v>
      </c>
      <c r="N14" s="75">
        <v>0</v>
      </c>
      <c r="O14" s="75">
        <v>1</v>
      </c>
      <c r="P14" s="75">
        <v>0.55</v>
      </c>
      <c r="Q14" s="75">
        <v>0.25625</v>
      </c>
      <c r="R14" s="75">
        <v>0</v>
      </c>
      <c r="S14" s="75">
        <v>0</v>
      </c>
      <c r="T14" s="75">
        <v>0</v>
      </c>
      <c r="U14" s="75">
        <v>6</v>
      </c>
      <c r="V14" s="75">
        <v>3.25</v>
      </c>
      <c r="W14" s="75">
        <v>4.74836</v>
      </c>
      <c r="X14" s="75">
        <v>2</v>
      </c>
      <c r="Y14" s="75">
        <v>1.5</v>
      </c>
      <c r="Z14" s="75">
        <v>0.4</v>
      </c>
      <c r="AA14" s="75">
        <v>17</v>
      </c>
      <c r="AB14" s="75">
        <v>7850</v>
      </c>
      <c r="AC14" s="75">
        <v>6.5517</v>
      </c>
      <c r="AD14" s="75">
        <v>2</v>
      </c>
      <c r="AE14" s="75">
        <v>350</v>
      </c>
      <c r="AF14" s="75">
        <v>0.83278</v>
      </c>
      <c r="AG14" s="75">
        <v>3</v>
      </c>
      <c r="AH14" s="75">
        <v>3.95</v>
      </c>
      <c r="AI14" s="75">
        <v>2.24616</v>
      </c>
      <c r="AJ14" s="75">
        <v>1</v>
      </c>
      <c r="AK14" s="75">
        <v>0</v>
      </c>
      <c r="AL14" s="75">
        <v>0.93825</v>
      </c>
      <c r="AM14" s="75">
        <v>15</v>
      </c>
      <c r="AN14" s="75">
        <v>12.008999999999999</v>
      </c>
      <c r="AO14" s="75">
        <v>22.27505</v>
      </c>
      <c r="AP14" s="75">
        <v>10</v>
      </c>
      <c r="AQ14" s="75">
        <v>8.373000000000001</v>
      </c>
      <c r="AR14" s="75">
        <v>35.76783</v>
      </c>
      <c r="AS14" s="75">
        <v>43</v>
      </c>
      <c r="AT14" s="75">
        <v>40.693</v>
      </c>
      <c r="AU14" s="75">
        <v>46.29937</v>
      </c>
      <c r="AV14" s="75">
        <v>36</v>
      </c>
      <c r="AW14" s="75">
        <v>38.157</v>
      </c>
      <c r="AX14" s="75">
        <v>36.432215</v>
      </c>
      <c r="AY14" s="75">
        <v>0</v>
      </c>
      <c r="AZ14" s="75">
        <v>0</v>
      </c>
      <c r="BA14" s="75">
        <v>0</v>
      </c>
      <c r="BB14" s="75">
        <v>0</v>
      </c>
      <c r="BC14" s="75">
        <v>0</v>
      </c>
      <c r="BD14" s="75">
        <v>0</v>
      </c>
      <c r="BE14" s="76">
        <f aca="true" t="shared" si="0" ref="BE14:BE26">SUM(C14,I14,O14,U14,AA14,AG14,AM14,AS14,AY14)</f>
        <v>147</v>
      </c>
      <c r="BF14" s="77"/>
      <c r="BG14" s="78">
        <f aca="true" t="shared" si="1" ref="BG14:BH26">SUM(E14,K14,Q14,W14,AC14,AI14,AO14,AU14,BA14)</f>
        <v>101.02531</v>
      </c>
      <c r="BH14" s="77">
        <f>SUM(F14,L14,R14,X14,AD14,AJ14,AP14,AV14,BB14)</f>
        <v>65</v>
      </c>
      <c r="BI14" s="77">
        <v>0</v>
      </c>
      <c r="BJ14" s="78">
        <v>62.43187</v>
      </c>
      <c r="BK14" s="79">
        <f>BG14+BJ14</f>
        <v>163.45718</v>
      </c>
    </row>
    <row r="15" spans="1:63" s="80" customFormat="1" ht="18">
      <c r="A15" s="73">
        <v>2</v>
      </c>
      <c r="B15" s="74" t="s">
        <v>24</v>
      </c>
      <c r="C15" s="75">
        <v>0</v>
      </c>
      <c r="D15" s="76">
        <v>0</v>
      </c>
      <c r="E15" s="75">
        <v>0</v>
      </c>
      <c r="F15" s="75">
        <v>19</v>
      </c>
      <c r="G15" s="75">
        <v>34096.19047619047</v>
      </c>
      <c r="H15" s="75">
        <v>10.7403</v>
      </c>
      <c r="I15" s="75">
        <v>2</v>
      </c>
      <c r="J15" s="75">
        <v>0.16046875</v>
      </c>
      <c r="K15" s="75">
        <v>0.05135</v>
      </c>
      <c r="L15" s="75">
        <v>16</v>
      </c>
      <c r="M15" s="75">
        <v>6.9488</v>
      </c>
      <c r="N15" s="75">
        <v>3.14362</v>
      </c>
      <c r="O15" s="75">
        <v>4</v>
      </c>
      <c r="P15" s="75">
        <v>1.2712419354838709</v>
      </c>
      <c r="Q15" s="75">
        <v>0.78817</v>
      </c>
      <c r="R15" s="75">
        <v>5</v>
      </c>
      <c r="S15" s="75">
        <v>8.916415384615384</v>
      </c>
      <c r="T15" s="75">
        <v>5.79567</v>
      </c>
      <c r="U15" s="75">
        <v>0</v>
      </c>
      <c r="V15" s="75">
        <v>0</v>
      </c>
      <c r="W15" s="75">
        <v>0</v>
      </c>
      <c r="X15" s="75">
        <v>0</v>
      </c>
      <c r="Y15" s="75">
        <v>0</v>
      </c>
      <c r="Z15" s="75">
        <v>0</v>
      </c>
      <c r="AA15" s="75">
        <v>3</v>
      </c>
      <c r="AB15" s="75">
        <v>2858.6969696969695</v>
      </c>
      <c r="AC15" s="75">
        <v>0.94337</v>
      </c>
      <c r="AD15" s="75">
        <v>5</v>
      </c>
      <c r="AE15" s="75">
        <v>7377.212121212122</v>
      </c>
      <c r="AF15" s="75">
        <v>2.43448</v>
      </c>
      <c r="AG15" s="75">
        <v>0</v>
      </c>
      <c r="AH15" s="75">
        <v>0</v>
      </c>
      <c r="AI15" s="75">
        <v>0</v>
      </c>
      <c r="AJ15" s="75">
        <v>1</v>
      </c>
      <c r="AK15" s="75">
        <v>0.09375</v>
      </c>
      <c r="AL15" s="75">
        <v>0.03</v>
      </c>
      <c r="AM15" s="75">
        <v>2</v>
      </c>
      <c r="AN15" s="75">
        <v>0.6731330275229358</v>
      </c>
      <c r="AO15" s="75">
        <v>1.46743</v>
      </c>
      <c r="AP15" s="75">
        <v>33</v>
      </c>
      <c r="AQ15" s="75">
        <v>19.559088838268796</v>
      </c>
      <c r="AR15" s="75">
        <v>42.49545</v>
      </c>
      <c r="AS15" s="75">
        <v>20</v>
      </c>
      <c r="AT15" s="75">
        <v>3.907412</v>
      </c>
      <c r="AU15" s="75">
        <v>9.76853</v>
      </c>
      <c r="AV15" s="75">
        <v>66</v>
      </c>
      <c r="AW15" s="75">
        <v>39.51827343750001</v>
      </c>
      <c r="AX15" s="75">
        <v>72.2151</v>
      </c>
      <c r="AY15" s="75">
        <v>0</v>
      </c>
      <c r="AZ15" s="75">
        <v>0</v>
      </c>
      <c r="BA15" s="75">
        <v>0</v>
      </c>
      <c r="BB15" s="75">
        <v>0</v>
      </c>
      <c r="BC15" s="75">
        <v>0</v>
      </c>
      <c r="BD15" s="75">
        <v>0</v>
      </c>
      <c r="BE15" s="76">
        <f t="shared" si="0"/>
        <v>31</v>
      </c>
      <c r="BF15" s="77"/>
      <c r="BG15" s="78">
        <f t="shared" si="1"/>
        <v>13.01885</v>
      </c>
      <c r="BH15" s="77">
        <f t="shared" si="1"/>
        <v>145</v>
      </c>
      <c r="BI15" s="77"/>
      <c r="BJ15" s="78">
        <f>SUM(H15,N15,T15,Z15,AF15,AL15,AR15,AX15,BD15)</f>
        <v>136.85462</v>
      </c>
      <c r="BK15" s="79">
        <f aca="true" t="shared" si="2" ref="BK15:BK27">BG15+BJ15</f>
        <v>149.87347</v>
      </c>
    </row>
    <row r="16" spans="1:63" s="80" customFormat="1" ht="18">
      <c r="A16" s="73">
        <v>3</v>
      </c>
      <c r="B16" s="74" t="s">
        <v>25</v>
      </c>
      <c r="C16" s="75">
        <v>40</v>
      </c>
      <c r="D16" s="76">
        <v>107765.7230769231</v>
      </c>
      <c r="E16" s="75">
        <v>35.02386</v>
      </c>
      <c r="F16" s="75">
        <v>4</v>
      </c>
      <c r="G16" s="75">
        <v>10078.061538461538</v>
      </c>
      <c r="H16" s="75">
        <v>3.27537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17</v>
      </c>
      <c r="P16" s="75">
        <v>22.891048387096774</v>
      </c>
      <c r="Q16" s="75">
        <v>14.19245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5">
        <v>0</v>
      </c>
      <c r="X16" s="75">
        <v>0</v>
      </c>
      <c r="Y16" s="75">
        <v>0</v>
      </c>
      <c r="Z16" s="75">
        <v>0</v>
      </c>
      <c r="AA16" s="75">
        <v>0</v>
      </c>
      <c r="AB16" s="75">
        <v>0</v>
      </c>
      <c r="AC16" s="75">
        <v>0</v>
      </c>
      <c r="AD16" s="75">
        <v>0</v>
      </c>
      <c r="AE16" s="75">
        <v>0</v>
      </c>
      <c r="AF16" s="75">
        <v>0</v>
      </c>
      <c r="AG16" s="75">
        <v>2</v>
      </c>
      <c r="AH16" s="75">
        <v>32.59109375</v>
      </c>
      <c r="AI16" s="75">
        <v>10.42915</v>
      </c>
      <c r="AJ16" s="75">
        <v>1</v>
      </c>
      <c r="AK16" s="75">
        <v>0</v>
      </c>
      <c r="AL16" s="75">
        <v>0</v>
      </c>
      <c r="AM16" s="75">
        <v>8</v>
      </c>
      <c r="AN16" s="75">
        <v>9.744684210526316</v>
      </c>
      <c r="AO16" s="75">
        <v>22.21788</v>
      </c>
      <c r="AP16" s="75">
        <v>7</v>
      </c>
      <c r="AQ16" s="75">
        <v>9.532995614035087</v>
      </c>
      <c r="AR16" s="75">
        <v>21.73523</v>
      </c>
      <c r="AS16" s="75">
        <v>168</v>
      </c>
      <c r="AT16" s="75">
        <v>462.14527083333337</v>
      </c>
      <c r="AU16" s="75">
        <v>221.82973</v>
      </c>
      <c r="AV16" s="75">
        <v>67</v>
      </c>
      <c r="AW16" s="75">
        <v>244.11039583333334</v>
      </c>
      <c r="AX16" s="75">
        <v>117.17299</v>
      </c>
      <c r="AY16" s="75">
        <v>0</v>
      </c>
      <c r="AZ16" s="75">
        <v>0</v>
      </c>
      <c r="BA16" s="75">
        <v>0</v>
      </c>
      <c r="BB16" s="75">
        <v>0</v>
      </c>
      <c r="BC16" s="75">
        <v>0</v>
      </c>
      <c r="BD16" s="75">
        <v>0</v>
      </c>
      <c r="BE16" s="76">
        <f t="shared" si="0"/>
        <v>235</v>
      </c>
      <c r="BF16" s="77"/>
      <c r="BG16" s="182">
        <f t="shared" si="1"/>
        <v>303.69307000000003</v>
      </c>
      <c r="BH16" s="77">
        <f t="shared" si="1"/>
        <v>79</v>
      </c>
      <c r="BI16" s="77"/>
      <c r="BJ16" s="78">
        <f>SUM(H16,N16,T16,Z16,AF16,AL16,AR16,AX16,BD16)</f>
        <v>142.18359</v>
      </c>
      <c r="BK16" s="79">
        <f t="shared" si="2"/>
        <v>445.87666</v>
      </c>
    </row>
    <row r="17" spans="1:63" s="80" customFormat="1" ht="18">
      <c r="A17" s="73">
        <v>4</v>
      </c>
      <c r="B17" s="74" t="s">
        <v>26</v>
      </c>
      <c r="C17" s="75">
        <v>14</v>
      </c>
      <c r="D17" s="76">
        <v>26472.12</v>
      </c>
      <c r="E17" s="75">
        <v>10.090055</v>
      </c>
      <c r="F17" s="75">
        <v>7</v>
      </c>
      <c r="G17" s="75">
        <v>2765.81</v>
      </c>
      <c r="H17" s="75">
        <v>1.33190609</v>
      </c>
      <c r="I17" s="75">
        <v>0</v>
      </c>
      <c r="J17" s="75">
        <v>0</v>
      </c>
      <c r="K17" s="75">
        <v>0</v>
      </c>
      <c r="L17" s="75">
        <v>9</v>
      </c>
      <c r="M17" s="75">
        <v>0.1</v>
      </c>
      <c r="N17" s="75">
        <v>0.17</v>
      </c>
      <c r="O17" s="75">
        <v>16</v>
      </c>
      <c r="P17" s="75">
        <v>22.15</v>
      </c>
      <c r="Q17" s="75">
        <v>17.972265</v>
      </c>
      <c r="R17" s="75">
        <v>30</v>
      </c>
      <c r="S17" s="75">
        <v>1576.0220000000002</v>
      </c>
      <c r="T17" s="75">
        <v>33.281005</v>
      </c>
      <c r="U17" s="75">
        <v>0</v>
      </c>
      <c r="V17" s="75">
        <v>0</v>
      </c>
      <c r="W17" s="75">
        <v>0</v>
      </c>
      <c r="X17" s="75">
        <v>0</v>
      </c>
      <c r="Y17" s="75">
        <v>0</v>
      </c>
      <c r="Z17" s="75">
        <v>0</v>
      </c>
      <c r="AA17" s="75">
        <v>1</v>
      </c>
      <c r="AB17" s="75">
        <v>2088</v>
      </c>
      <c r="AC17" s="75">
        <v>7.61</v>
      </c>
      <c r="AD17" s="185">
        <v>0</v>
      </c>
      <c r="AE17" s="75">
        <v>0</v>
      </c>
      <c r="AF17" s="75">
        <v>0</v>
      </c>
      <c r="AG17" s="75">
        <v>4</v>
      </c>
      <c r="AH17" s="75">
        <v>4509.16</v>
      </c>
      <c r="AI17" s="75">
        <v>2.68813</v>
      </c>
      <c r="AJ17" s="75">
        <v>3</v>
      </c>
      <c r="AK17" s="75">
        <v>16</v>
      </c>
      <c r="AL17" s="75">
        <v>8.78545</v>
      </c>
      <c r="AM17" s="75">
        <v>36</v>
      </c>
      <c r="AN17" s="75">
        <v>21.262999999999998</v>
      </c>
      <c r="AO17" s="75">
        <v>45.76108</v>
      </c>
      <c r="AP17" s="75">
        <v>31</v>
      </c>
      <c r="AQ17" s="75">
        <v>362.44</v>
      </c>
      <c r="AR17" s="75">
        <v>22.51914</v>
      </c>
      <c r="AS17" s="75">
        <v>62</v>
      </c>
      <c r="AT17" s="75">
        <v>53.95</v>
      </c>
      <c r="AU17" s="75">
        <v>60.6335</v>
      </c>
      <c r="AV17" s="75">
        <v>55</v>
      </c>
      <c r="AW17" s="75">
        <v>82.42099999999999</v>
      </c>
      <c r="AX17" s="75">
        <v>75.677795</v>
      </c>
      <c r="AY17" s="75">
        <v>0</v>
      </c>
      <c r="AZ17" s="75">
        <v>0</v>
      </c>
      <c r="BA17" s="75">
        <v>0</v>
      </c>
      <c r="BB17" s="75">
        <v>0</v>
      </c>
      <c r="BC17" s="75">
        <v>0</v>
      </c>
      <c r="BD17" s="75">
        <v>0</v>
      </c>
      <c r="BE17" s="76">
        <f t="shared" si="0"/>
        <v>133</v>
      </c>
      <c r="BF17" s="77"/>
      <c r="BG17" s="78">
        <f t="shared" si="1"/>
        <v>144.75503</v>
      </c>
      <c r="BH17" s="77">
        <f t="shared" si="1"/>
        <v>135</v>
      </c>
      <c r="BI17" s="77"/>
      <c r="BJ17" s="78">
        <f>SUM(H17,N17,T17,Z17,AF17,AL17,AR17,AX17,BD17)</f>
        <v>141.76529609</v>
      </c>
      <c r="BK17" s="79">
        <f t="shared" si="2"/>
        <v>286.52032609</v>
      </c>
    </row>
    <row r="18" spans="1:63" s="80" customFormat="1" ht="18">
      <c r="A18" s="73">
        <v>5</v>
      </c>
      <c r="B18" s="74" t="s">
        <v>27</v>
      </c>
      <c r="C18" s="75">
        <v>13</v>
      </c>
      <c r="D18" s="76">
        <v>26472.12</v>
      </c>
      <c r="E18" s="75">
        <v>10.012055</v>
      </c>
      <c r="F18" s="75">
        <v>5</v>
      </c>
      <c r="G18" s="75">
        <v>1582.69</v>
      </c>
      <c r="H18" s="75">
        <v>0.82752</v>
      </c>
      <c r="I18" s="75">
        <v>0</v>
      </c>
      <c r="J18" s="75">
        <v>0</v>
      </c>
      <c r="K18" s="186">
        <v>0</v>
      </c>
      <c r="L18" s="75">
        <v>9</v>
      </c>
      <c r="M18" s="75">
        <v>0.1</v>
      </c>
      <c r="N18" s="186">
        <v>0.17</v>
      </c>
      <c r="O18" s="76">
        <v>15</v>
      </c>
      <c r="P18" s="76">
        <v>21.3</v>
      </c>
      <c r="Q18" s="186">
        <v>17.421015</v>
      </c>
      <c r="R18" s="76">
        <v>26</v>
      </c>
      <c r="S18" s="187">
        <v>1566.5220000000002</v>
      </c>
      <c r="T18" s="186">
        <v>27.820505</v>
      </c>
      <c r="U18" s="75">
        <v>0</v>
      </c>
      <c r="V18" s="75">
        <v>0</v>
      </c>
      <c r="W18" s="75">
        <v>0</v>
      </c>
      <c r="X18" s="75">
        <v>0</v>
      </c>
      <c r="Y18" s="75">
        <v>0</v>
      </c>
      <c r="Z18" s="75">
        <v>0</v>
      </c>
      <c r="AA18" s="75">
        <v>0</v>
      </c>
      <c r="AB18" s="75">
        <v>0</v>
      </c>
      <c r="AC18" s="75">
        <v>0</v>
      </c>
      <c r="AD18" s="75">
        <v>1</v>
      </c>
      <c r="AE18" s="75">
        <v>2088</v>
      </c>
      <c r="AF18" s="75">
        <v>0.38063</v>
      </c>
      <c r="AG18" s="75">
        <v>2</v>
      </c>
      <c r="AH18" s="75">
        <v>4507.66</v>
      </c>
      <c r="AI18" s="75">
        <v>2.08325</v>
      </c>
      <c r="AJ18" s="75">
        <v>4</v>
      </c>
      <c r="AK18" s="75">
        <v>16.5</v>
      </c>
      <c r="AL18" s="75">
        <v>14.631125</v>
      </c>
      <c r="AM18" s="75">
        <v>30</v>
      </c>
      <c r="AN18" s="75">
        <v>20.913</v>
      </c>
      <c r="AO18" s="75">
        <v>34.1448</v>
      </c>
      <c r="AP18" s="75">
        <v>18</v>
      </c>
      <c r="AQ18" s="75">
        <v>361.95</v>
      </c>
      <c r="AR18" s="75">
        <v>45.23396</v>
      </c>
      <c r="AS18" s="75">
        <v>54</v>
      </c>
      <c r="AT18" s="188">
        <v>48.25</v>
      </c>
      <c r="AU18" s="75">
        <v>118.4031567416</v>
      </c>
      <c r="AV18" s="75">
        <v>56</v>
      </c>
      <c r="AW18" s="188">
        <v>81.92099999999999</v>
      </c>
      <c r="AX18" s="75">
        <v>108.475725</v>
      </c>
      <c r="AY18" s="75">
        <v>0</v>
      </c>
      <c r="AZ18" s="75">
        <v>0</v>
      </c>
      <c r="BA18" s="75">
        <v>0</v>
      </c>
      <c r="BB18" s="75">
        <v>0</v>
      </c>
      <c r="BC18" s="75">
        <v>0</v>
      </c>
      <c r="BD18" s="75">
        <v>0</v>
      </c>
      <c r="BE18" s="76">
        <f t="shared" si="0"/>
        <v>114</v>
      </c>
      <c r="BF18" s="77"/>
      <c r="BG18" s="78">
        <f t="shared" si="1"/>
        <v>182.0642767416</v>
      </c>
      <c r="BH18" s="77">
        <f t="shared" si="1"/>
        <v>119</v>
      </c>
      <c r="BI18" s="77"/>
      <c r="BJ18" s="78">
        <f aca="true" t="shared" si="3" ref="BJ18:BJ26">SUM(H18,N18,T18,Z18,AF18,AL18,AR18,AX18,BD18)</f>
        <v>197.539465</v>
      </c>
      <c r="BK18" s="79">
        <f t="shared" si="2"/>
        <v>379.6037417416</v>
      </c>
    </row>
    <row r="19" spans="1:63" s="195" customFormat="1" ht="18">
      <c r="A19" s="189">
        <v>6</v>
      </c>
      <c r="B19" s="190" t="s">
        <v>28</v>
      </c>
      <c r="C19" s="185">
        <v>27</v>
      </c>
      <c r="D19" s="191">
        <v>67316.95</v>
      </c>
      <c r="E19" s="185">
        <v>20.1839722</v>
      </c>
      <c r="F19" s="185">
        <v>29</v>
      </c>
      <c r="G19" s="185">
        <v>27393.05</v>
      </c>
      <c r="H19" s="185">
        <v>26.50889</v>
      </c>
      <c r="I19" s="185">
        <v>1</v>
      </c>
      <c r="J19" s="185">
        <v>0</v>
      </c>
      <c r="K19" s="185">
        <v>2.03433</v>
      </c>
      <c r="L19" s="185">
        <v>13</v>
      </c>
      <c r="M19" s="185">
        <v>1.804</v>
      </c>
      <c r="N19" s="185">
        <v>3.00666</v>
      </c>
      <c r="O19" s="185">
        <v>8</v>
      </c>
      <c r="P19" s="185">
        <v>13.85</v>
      </c>
      <c r="Q19" s="185">
        <v>8.874215</v>
      </c>
      <c r="R19" s="185">
        <v>15</v>
      </c>
      <c r="S19" s="185">
        <v>6.25</v>
      </c>
      <c r="T19" s="185">
        <v>73.01616</v>
      </c>
      <c r="U19" s="185">
        <v>0</v>
      </c>
      <c r="V19" s="185">
        <v>0</v>
      </c>
      <c r="W19" s="185">
        <v>0</v>
      </c>
      <c r="X19" s="185">
        <v>0</v>
      </c>
      <c r="Y19" s="185">
        <v>0</v>
      </c>
      <c r="Z19" s="185">
        <v>0</v>
      </c>
      <c r="AA19" s="185">
        <v>0</v>
      </c>
      <c r="AB19" s="185">
        <v>0</v>
      </c>
      <c r="AC19" s="185">
        <v>0</v>
      </c>
      <c r="AD19" s="185">
        <v>3</v>
      </c>
      <c r="AE19" s="185">
        <v>0</v>
      </c>
      <c r="AF19" s="185">
        <v>4.784965</v>
      </c>
      <c r="AG19" s="185">
        <v>39</v>
      </c>
      <c r="AH19" s="185">
        <v>76.379</v>
      </c>
      <c r="AI19" s="185">
        <v>31.633078599999997</v>
      </c>
      <c r="AJ19" s="185">
        <v>14</v>
      </c>
      <c r="AK19" s="185">
        <v>32.98</v>
      </c>
      <c r="AL19" s="185">
        <v>17.599725</v>
      </c>
      <c r="AM19" s="185">
        <v>9</v>
      </c>
      <c r="AN19" s="185">
        <v>13.571</v>
      </c>
      <c r="AO19" s="185">
        <v>22.732065</v>
      </c>
      <c r="AP19" s="185">
        <v>17</v>
      </c>
      <c r="AQ19" s="185">
        <v>1.5</v>
      </c>
      <c r="AR19" s="185">
        <v>49.30568</v>
      </c>
      <c r="AS19" s="185">
        <v>50</v>
      </c>
      <c r="AT19" s="185">
        <v>22.422</v>
      </c>
      <c r="AU19" s="185">
        <v>44.2380688</v>
      </c>
      <c r="AV19" s="185">
        <v>107</v>
      </c>
      <c r="AW19" s="185">
        <v>43.35</v>
      </c>
      <c r="AX19" s="185">
        <v>158.954975</v>
      </c>
      <c r="AY19" s="192">
        <v>0</v>
      </c>
      <c r="AZ19" s="192">
        <v>0</v>
      </c>
      <c r="BA19" s="192">
        <v>0</v>
      </c>
      <c r="BB19" s="192">
        <v>0</v>
      </c>
      <c r="BC19" s="192">
        <v>0</v>
      </c>
      <c r="BD19" s="192">
        <v>0</v>
      </c>
      <c r="BE19" s="76">
        <f t="shared" si="0"/>
        <v>134</v>
      </c>
      <c r="BF19" s="193"/>
      <c r="BG19" s="194">
        <f t="shared" si="1"/>
        <v>129.6957296</v>
      </c>
      <c r="BH19" s="77">
        <f t="shared" si="1"/>
        <v>198</v>
      </c>
      <c r="BI19" s="193"/>
      <c r="BJ19" s="194">
        <f t="shared" si="3"/>
        <v>333.177055</v>
      </c>
      <c r="BK19" s="79">
        <f t="shared" si="2"/>
        <v>462.8727846</v>
      </c>
    </row>
    <row r="20" spans="1:63" s="80" customFormat="1" ht="18">
      <c r="A20" s="73">
        <v>7</v>
      </c>
      <c r="B20" s="74" t="s">
        <v>29</v>
      </c>
      <c r="C20" s="75">
        <v>3</v>
      </c>
      <c r="D20" s="76">
        <v>5640</v>
      </c>
      <c r="E20" s="75">
        <v>1.1287</v>
      </c>
      <c r="F20" s="75">
        <v>10</v>
      </c>
      <c r="G20" s="75">
        <v>12718.28</v>
      </c>
      <c r="H20" s="75">
        <v>7.87966</v>
      </c>
      <c r="I20" s="75">
        <v>0</v>
      </c>
      <c r="J20" s="75">
        <v>0</v>
      </c>
      <c r="K20" s="75">
        <v>0</v>
      </c>
      <c r="L20" s="75">
        <v>25</v>
      </c>
      <c r="M20" s="75">
        <v>1.5</v>
      </c>
      <c r="N20" s="75">
        <v>3.5184</v>
      </c>
      <c r="O20" s="75">
        <v>0</v>
      </c>
      <c r="P20" s="75">
        <v>0</v>
      </c>
      <c r="Q20" s="75">
        <v>0</v>
      </c>
      <c r="R20" s="75">
        <v>4</v>
      </c>
      <c r="S20" s="75">
        <v>1.8</v>
      </c>
      <c r="T20" s="75">
        <v>2.84925</v>
      </c>
      <c r="U20" s="75">
        <v>2</v>
      </c>
      <c r="V20" s="75">
        <v>8</v>
      </c>
      <c r="W20" s="75">
        <v>1.9305</v>
      </c>
      <c r="X20" s="75">
        <v>2</v>
      </c>
      <c r="Y20" s="75">
        <v>0</v>
      </c>
      <c r="Z20" s="75">
        <v>0.37305</v>
      </c>
      <c r="AA20" s="75">
        <v>6</v>
      </c>
      <c r="AB20" s="75">
        <v>12608</v>
      </c>
      <c r="AC20" s="75">
        <v>7.87272</v>
      </c>
      <c r="AD20" s="75">
        <v>12</v>
      </c>
      <c r="AE20" s="75">
        <v>6240</v>
      </c>
      <c r="AF20" s="75">
        <v>1.503</v>
      </c>
      <c r="AG20" s="75">
        <v>5</v>
      </c>
      <c r="AH20" s="75">
        <v>14.94</v>
      </c>
      <c r="AI20" s="75">
        <v>4.8412</v>
      </c>
      <c r="AJ20" s="75">
        <v>4</v>
      </c>
      <c r="AK20" s="75">
        <v>2.5</v>
      </c>
      <c r="AL20" s="75">
        <v>1.2075</v>
      </c>
      <c r="AM20" s="75">
        <v>35</v>
      </c>
      <c r="AN20" s="75">
        <v>36.5</v>
      </c>
      <c r="AO20" s="75">
        <v>52.99408</v>
      </c>
      <c r="AP20" s="75">
        <v>41</v>
      </c>
      <c r="AQ20" s="75">
        <v>30.07</v>
      </c>
      <c r="AR20" s="75">
        <v>68.7136</v>
      </c>
      <c r="AS20" s="75">
        <v>58</v>
      </c>
      <c r="AT20" s="75">
        <v>92.95</v>
      </c>
      <c r="AU20" s="75">
        <v>65.53164</v>
      </c>
      <c r="AV20" s="75">
        <v>97</v>
      </c>
      <c r="AW20" s="75">
        <v>135.4</v>
      </c>
      <c r="AX20" s="75">
        <v>68.31329</v>
      </c>
      <c r="AY20" s="75">
        <v>0</v>
      </c>
      <c r="AZ20" s="75">
        <v>0</v>
      </c>
      <c r="BA20" s="75">
        <v>0</v>
      </c>
      <c r="BB20" s="75">
        <v>0</v>
      </c>
      <c r="BC20" s="75">
        <v>0</v>
      </c>
      <c r="BD20" s="75">
        <v>0</v>
      </c>
      <c r="BE20" s="76">
        <f t="shared" si="0"/>
        <v>109</v>
      </c>
      <c r="BF20" s="77"/>
      <c r="BG20" s="78">
        <f t="shared" si="1"/>
        <v>134.29883999999998</v>
      </c>
      <c r="BH20" s="77">
        <f t="shared" si="1"/>
        <v>195</v>
      </c>
      <c r="BI20" s="77"/>
      <c r="BJ20" s="78">
        <f t="shared" si="3"/>
        <v>154.35775</v>
      </c>
      <c r="BK20" s="79">
        <f t="shared" si="2"/>
        <v>288.65659</v>
      </c>
    </row>
    <row r="21" spans="1:63" s="80" customFormat="1" ht="18">
      <c r="A21" s="73">
        <v>8</v>
      </c>
      <c r="B21" s="74" t="s">
        <v>30</v>
      </c>
      <c r="C21" s="75">
        <v>16</v>
      </c>
      <c r="D21" s="76">
        <v>16909.333333333336</v>
      </c>
      <c r="E21" s="75">
        <v>7.6092</v>
      </c>
      <c r="F21" s="75">
        <v>6</v>
      </c>
      <c r="G21" s="75">
        <v>5877.777777777777</v>
      </c>
      <c r="H21" s="75">
        <v>2.645</v>
      </c>
      <c r="I21" s="75">
        <v>0</v>
      </c>
      <c r="J21" s="75">
        <v>0</v>
      </c>
      <c r="K21" s="75">
        <v>0</v>
      </c>
      <c r="L21" s="75">
        <v>7</v>
      </c>
      <c r="M21" s="75">
        <v>22.862013992091487</v>
      </c>
      <c r="N21" s="75">
        <v>5.37751</v>
      </c>
      <c r="O21" s="75">
        <v>10</v>
      </c>
      <c r="P21" s="75">
        <v>11.67277304415182</v>
      </c>
      <c r="Q21" s="75">
        <v>7.534775</v>
      </c>
      <c r="R21" s="75">
        <v>40</v>
      </c>
      <c r="S21" s="75">
        <v>53.66907937499303</v>
      </c>
      <c r="T21" s="75">
        <v>33.36747</v>
      </c>
      <c r="U21" s="75">
        <v>0</v>
      </c>
      <c r="V21" s="75">
        <v>0</v>
      </c>
      <c r="W21" s="75">
        <v>0</v>
      </c>
      <c r="X21" s="75">
        <v>0</v>
      </c>
      <c r="Y21" s="75">
        <v>0</v>
      </c>
      <c r="Z21" s="75">
        <v>0</v>
      </c>
      <c r="AA21" s="75">
        <v>2</v>
      </c>
      <c r="AB21" s="75">
        <v>2967.3142857142857</v>
      </c>
      <c r="AC21" s="75">
        <v>1.03856</v>
      </c>
      <c r="AD21" s="75">
        <v>15</v>
      </c>
      <c r="AE21" s="75">
        <v>12011.971428571429</v>
      </c>
      <c r="AF21" s="75">
        <v>4.20419</v>
      </c>
      <c r="AG21" s="75">
        <v>6</v>
      </c>
      <c r="AH21" s="75">
        <v>15.637785886124616</v>
      </c>
      <c r="AI21" s="75">
        <v>3.79523</v>
      </c>
      <c r="AJ21" s="75">
        <v>9</v>
      </c>
      <c r="AK21" s="75">
        <v>13.968343176342664</v>
      </c>
      <c r="AL21" s="75">
        <v>3.679</v>
      </c>
      <c r="AM21" s="75">
        <v>1</v>
      </c>
      <c r="AN21" s="75">
        <v>0.8311535269709543</v>
      </c>
      <c r="AO21" s="75">
        <v>0.50077</v>
      </c>
      <c r="AP21" s="75">
        <v>26</v>
      </c>
      <c r="AQ21" s="75">
        <v>64.25630080924853</v>
      </c>
      <c r="AR21" s="75">
        <v>55.02051</v>
      </c>
      <c r="AS21" s="75">
        <v>21</v>
      </c>
      <c r="AT21" s="75">
        <v>21.93750703659027</v>
      </c>
      <c r="AU21" s="75">
        <v>13.639645</v>
      </c>
      <c r="AV21" s="75">
        <v>32</v>
      </c>
      <c r="AW21" s="75">
        <v>25.903494464452447</v>
      </c>
      <c r="AX21" s="75">
        <v>19.22485</v>
      </c>
      <c r="AY21" s="75">
        <v>0</v>
      </c>
      <c r="AZ21" s="75">
        <v>0</v>
      </c>
      <c r="BA21" s="75">
        <v>0</v>
      </c>
      <c r="BB21" s="75">
        <v>0</v>
      </c>
      <c r="BC21" s="75">
        <v>0</v>
      </c>
      <c r="BD21" s="75">
        <v>0</v>
      </c>
      <c r="BE21" s="76">
        <f t="shared" si="0"/>
        <v>56</v>
      </c>
      <c r="BF21" s="77"/>
      <c r="BG21" s="78">
        <f t="shared" si="1"/>
        <v>34.11818</v>
      </c>
      <c r="BH21" s="77">
        <f t="shared" si="1"/>
        <v>135</v>
      </c>
      <c r="BI21" s="77"/>
      <c r="BJ21" s="78">
        <f t="shared" si="3"/>
        <v>123.51853</v>
      </c>
      <c r="BK21" s="79">
        <f t="shared" si="2"/>
        <v>157.63671</v>
      </c>
    </row>
    <row r="22" spans="1:63" s="80" customFormat="1" ht="18">
      <c r="A22" s="73">
        <v>9</v>
      </c>
      <c r="B22" s="74" t="s">
        <v>31</v>
      </c>
      <c r="C22" s="75">
        <v>12</v>
      </c>
      <c r="D22" s="76">
        <v>14756</v>
      </c>
      <c r="E22" s="75">
        <v>6.6402</v>
      </c>
      <c r="F22" s="75">
        <v>9</v>
      </c>
      <c r="G22" s="75">
        <v>7269.155555555555</v>
      </c>
      <c r="H22" s="75">
        <v>3.27112</v>
      </c>
      <c r="I22" s="75">
        <v>0</v>
      </c>
      <c r="J22" s="75">
        <v>0</v>
      </c>
      <c r="K22" s="75">
        <v>0</v>
      </c>
      <c r="L22" s="75">
        <v>4</v>
      </c>
      <c r="M22" s="75">
        <v>15.377505376344086</v>
      </c>
      <c r="N22" s="75">
        <v>3.57527</v>
      </c>
      <c r="O22" s="75">
        <v>4</v>
      </c>
      <c r="P22" s="75">
        <v>4.637219209914795</v>
      </c>
      <c r="Q22" s="75">
        <v>2.993325</v>
      </c>
      <c r="R22" s="75">
        <v>29</v>
      </c>
      <c r="S22" s="75">
        <v>33.63504737499303</v>
      </c>
      <c r="T22" s="75">
        <v>20.8462</v>
      </c>
      <c r="U22" s="75">
        <v>0</v>
      </c>
      <c r="V22" s="75">
        <v>0</v>
      </c>
      <c r="W22" s="75">
        <v>0</v>
      </c>
      <c r="X22" s="75">
        <v>0</v>
      </c>
      <c r="Y22" s="75">
        <v>0</v>
      </c>
      <c r="Z22" s="75">
        <v>0</v>
      </c>
      <c r="AA22" s="75">
        <v>1</v>
      </c>
      <c r="AB22" s="75">
        <v>780</v>
      </c>
      <c r="AC22" s="75">
        <v>0.273</v>
      </c>
      <c r="AD22" s="75">
        <v>16</v>
      </c>
      <c r="AE22" s="75">
        <v>9743.371428571429</v>
      </c>
      <c r="AF22" s="75">
        <v>3.41018</v>
      </c>
      <c r="AG22" s="75">
        <v>5</v>
      </c>
      <c r="AH22" s="75">
        <v>12.137907291104359</v>
      </c>
      <c r="AI22" s="75">
        <v>2.953125</v>
      </c>
      <c r="AJ22" s="75">
        <v>6</v>
      </c>
      <c r="AK22" s="75">
        <v>7.262523009500011</v>
      </c>
      <c r="AL22" s="75">
        <v>1.87194</v>
      </c>
      <c r="AM22" s="75">
        <v>0</v>
      </c>
      <c r="AN22" s="75">
        <v>0</v>
      </c>
      <c r="AO22" s="75">
        <v>0</v>
      </c>
      <c r="AP22" s="75">
        <v>17</v>
      </c>
      <c r="AQ22" s="75">
        <v>42.90870812817434</v>
      </c>
      <c r="AR22" s="75">
        <v>39.22731</v>
      </c>
      <c r="AS22" s="75">
        <v>19</v>
      </c>
      <c r="AT22" s="75">
        <v>19.42973864093285</v>
      </c>
      <c r="AU22" s="75">
        <v>12.08044</v>
      </c>
      <c r="AV22" s="75">
        <v>33</v>
      </c>
      <c r="AW22" s="75">
        <v>25.64758879055498</v>
      </c>
      <c r="AX22" s="75">
        <v>19.13983</v>
      </c>
      <c r="AY22" s="75">
        <v>0</v>
      </c>
      <c r="AZ22" s="75">
        <v>0</v>
      </c>
      <c r="BA22" s="75">
        <v>0</v>
      </c>
      <c r="BB22" s="75">
        <v>0</v>
      </c>
      <c r="BC22" s="75">
        <v>0</v>
      </c>
      <c r="BD22" s="75">
        <v>0</v>
      </c>
      <c r="BE22" s="77">
        <f t="shared" si="0"/>
        <v>41</v>
      </c>
      <c r="BF22" s="77"/>
      <c r="BG22" s="78">
        <f t="shared" si="1"/>
        <v>24.940089999999998</v>
      </c>
      <c r="BH22" s="77">
        <f t="shared" si="1"/>
        <v>114</v>
      </c>
      <c r="BI22" s="77"/>
      <c r="BJ22" s="78">
        <f t="shared" si="3"/>
        <v>91.34185000000001</v>
      </c>
      <c r="BK22" s="79">
        <f t="shared" si="2"/>
        <v>116.28194</v>
      </c>
    </row>
    <row r="23" spans="1:63" s="80" customFormat="1" ht="18">
      <c r="A23" s="73">
        <v>10</v>
      </c>
      <c r="B23" s="74" t="s">
        <v>32</v>
      </c>
      <c r="C23" s="75">
        <v>7</v>
      </c>
      <c r="D23" s="76">
        <v>2541</v>
      </c>
      <c r="E23" s="75">
        <v>3.35839</v>
      </c>
      <c r="F23" s="75">
        <v>36</v>
      </c>
      <c r="G23" s="75">
        <v>49202.5</v>
      </c>
      <c r="H23" s="75">
        <v>15.387139999999999</v>
      </c>
      <c r="I23" s="75">
        <v>3</v>
      </c>
      <c r="J23" s="75">
        <v>1.5</v>
      </c>
      <c r="K23" s="75">
        <v>1.78709</v>
      </c>
      <c r="L23" s="75">
        <v>101</v>
      </c>
      <c r="M23" s="75">
        <v>53.5</v>
      </c>
      <c r="N23" s="75">
        <v>8.38789</v>
      </c>
      <c r="O23" s="75">
        <v>1</v>
      </c>
      <c r="P23" s="75">
        <v>0.2</v>
      </c>
      <c r="Q23" s="75">
        <v>0</v>
      </c>
      <c r="R23" s="75">
        <v>1</v>
      </c>
      <c r="S23" s="75">
        <v>0.6</v>
      </c>
      <c r="T23" s="75">
        <v>0.43687</v>
      </c>
      <c r="U23" s="75">
        <v>1</v>
      </c>
      <c r="V23" s="75">
        <v>0</v>
      </c>
      <c r="W23" s="75">
        <v>0.70226</v>
      </c>
      <c r="X23" s="75">
        <v>9</v>
      </c>
      <c r="Y23" s="75">
        <v>6008</v>
      </c>
      <c r="Z23" s="75">
        <v>4.6515699999999995</v>
      </c>
      <c r="AA23" s="75">
        <v>4</v>
      </c>
      <c r="AB23" s="75">
        <v>15000</v>
      </c>
      <c r="AC23" s="75">
        <v>0.58311</v>
      </c>
      <c r="AD23" s="75">
        <v>5</v>
      </c>
      <c r="AE23" s="75">
        <v>5630</v>
      </c>
      <c r="AF23" s="75">
        <v>1.7682499999999999</v>
      </c>
      <c r="AG23" s="75">
        <v>0</v>
      </c>
      <c r="AH23" s="75">
        <v>0</v>
      </c>
      <c r="AI23" s="75">
        <v>0</v>
      </c>
      <c r="AJ23" s="75">
        <v>7</v>
      </c>
      <c r="AK23" s="75">
        <v>3.5</v>
      </c>
      <c r="AL23" s="75">
        <v>1.5581500000000001</v>
      </c>
      <c r="AM23" s="75">
        <v>7</v>
      </c>
      <c r="AN23" s="75">
        <v>5</v>
      </c>
      <c r="AO23" s="75">
        <v>4.6942699999999995</v>
      </c>
      <c r="AP23" s="75">
        <v>11</v>
      </c>
      <c r="AQ23" s="75">
        <v>15.8</v>
      </c>
      <c r="AR23" s="75">
        <v>2.3286300000000004</v>
      </c>
      <c r="AS23" s="75">
        <v>42</v>
      </c>
      <c r="AT23" s="75">
        <v>38.8</v>
      </c>
      <c r="AU23" s="75">
        <v>19.322730000000004</v>
      </c>
      <c r="AV23" s="75">
        <v>99</v>
      </c>
      <c r="AW23" s="75">
        <v>109.3</v>
      </c>
      <c r="AX23" s="75">
        <v>56.24350999999999</v>
      </c>
      <c r="AY23" s="75">
        <v>0</v>
      </c>
      <c r="AZ23" s="75">
        <v>0</v>
      </c>
      <c r="BA23" s="75">
        <v>0</v>
      </c>
      <c r="BB23" s="75">
        <v>0</v>
      </c>
      <c r="BC23" s="75">
        <v>0</v>
      </c>
      <c r="BD23" s="75">
        <v>0</v>
      </c>
      <c r="BE23" s="76">
        <f t="shared" si="0"/>
        <v>65</v>
      </c>
      <c r="BF23" s="77"/>
      <c r="BG23" s="78">
        <f t="shared" si="1"/>
        <v>30.447850000000003</v>
      </c>
      <c r="BH23" s="77">
        <f t="shared" si="1"/>
        <v>269</v>
      </c>
      <c r="BI23" s="77"/>
      <c r="BJ23" s="78">
        <f t="shared" si="3"/>
        <v>90.76201</v>
      </c>
      <c r="BK23" s="79">
        <f t="shared" si="2"/>
        <v>121.20986</v>
      </c>
    </row>
    <row r="24" spans="1:63" s="80" customFormat="1" ht="18">
      <c r="A24" s="73">
        <v>11</v>
      </c>
      <c r="B24" s="74" t="s">
        <v>33</v>
      </c>
      <c r="C24" s="75">
        <v>9</v>
      </c>
      <c r="D24" s="76">
        <v>30400</v>
      </c>
      <c r="E24" s="75">
        <v>12.26287</v>
      </c>
      <c r="F24" s="75">
        <v>2</v>
      </c>
      <c r="G24" s="75">
        <v>800</v>
      </c>
      <c r="H24" s="75">
        <v>0.46575</v>
      </c>
      <c r="I24" s="75">
        <v>1</v>
      </c>
      <c r="J24" s="75">
        <v>200000</v>
      </c>
      <c r="K24" s="75">
        <v>2.96565</v>
      </c>
      <c r="L24" s="75">
        <v>19</v>
      </c>
      <c r="M24" s="75">
        <v>19.34</v>
      </c>
      <c r="N24" s="75">
        <v>2.0358</v>
      </c>
      <c r="O24" s="75">
        <v>50</v>
      </c>
      <c r="P24" s="75">
        <v>120.8</v>
      </c>
      <c r="Q24" s="75">
        <v>58.04499</v>
      </c>
      <c r="R24" s="75">
        <v>7</v>
      </c>
      <c r="S24" s="75">
        <v>1.25</v>
      </c>
      <c r="T24" s="75">
        <v>0.71941</v>
      </c>
      <c r="U24" s="75">
        <v>0</v>
      </c>
      <c r="V24" s="75">
        <v>0</v>
      </c>
      <c r="W24" s="75">
        <v>0</v>
      </c>
      <c r="X24" s="75">
        <v>0</v>
      </c>
      <c r="Y24" s="75">
        <v>0</v>
      </c>
      <c r="Z24" s="75">
        <v>0</v>
      </c>
      <c r="AA24" s="75">
        <v>14</v>
      </c>
      <c r="AB24" s="75">
        <v>43.4</v>
      </c>
      <c r="AC24" s="75">
        <v>7.70325</v>
      </c>
      <c r="AD24" s="75">
        <v>3</v>
      </c>
      <c r="AE24" s="75">
        <v>0</v>
      </c>
      <c r="AF24" s="75">
        <v>0</v>
      </c>
      <c r="AG24" s="75">
        <v>8</v>
      </c>
      <c r="AH24" s="75">
        <v>21750</v>
      </c>
      <c r="AI24" s="75">
        <v>9.58529</v>
      </c>
      <c r="AJ24" s="75">
        <v>9</v>
      </c>
      <c r="AK24" s="75">
        <v>1062</v>
      </c>
      <c r="AL24" s="75">
        <v>0.41539</v>
      </c>
      <c r="AM24" s="75">
        <v>17</v>
      </c>
      <c r="AN24" s="75">
        <v>13.33</v>
      </c>
      <c r="AO24" s="75">
        <v>20.61757</v>
      </c>
      <c r="AP24" s="75">
        <v>4</v>
      </c>
      <c r="AQ24" s="75">
        <v>1</v>
      </c>
      <c r="AR24" s="75">
        <v>15.37093</v>
      </c>
      <c r="AS24" s="75">
        <v>34</v>
      </c>
      <c r="AT24" s="75">
        <v>46.04</v>
      </c>
      <c r="AU24" s="75">
        <v>39.187115</v>
      </c>
      <c r="AV24" s="75">
        <v>16</v>
      </c>
      <c r="AW24" s="75">
        <v>9.5</v>
      </c>
      <c r="AX24" s="75">
        <v>10.87757</v>
      </c>
      <c r="AY24" s="75">
        <v>0</v>
      </c>
      <c r="AZ24" s="75">
        <v>0</v>
      </c>
      <c r="BA24" s="75">
        <v>0</v>
      </c>
      <c r="BB24" s="75">
        <v>0</v>
      </c>
      <c r="BC24" s="75">
        <v>0</v>
      </c>
      <c r="BD24" s="75">
        <v>0</v>
      </c>
      <c r="BE24" s="76">
        <f t="shared" si="0"/>
        <v>133</v>
      </c>
      <c r="BF24" s="77"/>
      <c r="BG24" s="78">
        <f t="shared" si="1"/>
        <v>150.366735</v>
      </c>
      <c r="BH24" s="77">
        <f t="shared" si="1"/>
        <v>60</v>
      </c>
      <c r="BI24" s="77"/>
      <c r="BJ24" s="78">
        <f t="shared" si="3"/>
        <v>29.88485</v>
      </c>
      <c r="BK24" s="79">
        <f t="shared" si="2"/>
        <v>180.251585</v>
      </c>
    </row>
    <row r="25" spans="1:63" s="80" customFormat="1" ht="18">
      <c r="A25" s="73">
        <v>12</v>
      </c>
      <c r="B25" s="74" t="s">
        <v>34</v>
      </c>
      <c r="C25" s="75">
        <v>1</v>
      </c>
      <c r="D25" s="76">
        <v>1133.41</v>
      </c>
      <c r="E25" s="75">
        <v>0.39175</v>
      </c>
      <c r="F25" s="75">
        <v>3</v>
      </c>
      <c r="G25" s="75">
        <v>2292</v>
      </c>
      <c r="H25" s="75">
        <v>0.019</v>
      </c>
      <c r="I25" s="204">
        <v>8</v>
      </c>
      <c r="J25" s="205">
        <v>31.8</v>
      </c>
      <c r="K25" s="204">
        <v>0.61664</v>
      </c>
      <c r="L25" s="204">
        <v>29</v>
      </c>
      <c r="M25" s="204">
        <v>77.475</v>
      </c>
      <c r="N25" s="204">
        <v>4.05279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v>0</v>
      </c>
      <c r="W25" s="75">
        <v>0</v>
      </c>
      <c r="X25" s="75">
        <v>0</v>
      </c>
      <c r="Y25" s="75">
        <v>0</v>
      </c>
      <c r="Z25" s="75">
        <v>0</v>
      </c>
      <c r="AA25" s="75">
        <v>10</v>
      </c>
      <c r="AB25" s="75">
        <v>6.25</v>
      </c>
      <c r="AC25" s="75">
        <v>7.75438</v>
      </c>
      <c r="AD25" s="75">
        <v>0</v>
      </c>
      <c r="AE25" s="75">
        <v>0</v>
      </c>
      <c r="AF25" s="75">
        <v>0</v>
      </c>
      <c r="AG25" s="75">
        <v>1</v>
      </c>
      <c r="AH25" s="75">
        <v>1.2</v>
      </c>
      <c r="AI25" s="75">
        <v>1.61037</v>
      </c>
      <c r="AJ25" s="75">
        <v>1</v>
      </c>
      <c r="AK25" s="75">
        <v>2</v>
      </c>
      <c r="AL25" s="75">
        <v>0</v>
      </c>
      <c r="AM25" s="75">
        <v>0</v>
      </c>
      <c r="AN25" s="75">
        <v>0</v>
      </c>
      <c r="AO25" s="75">
        <v>0</v>
      </c>
      <c r="AP25" s="75">
        <v>3</v>
      </c>
      <c r="AQ25" s="75">
        <v>0.6</v>
      </c>
      <c r="AR25" s="75">
        <v>0.52437</v>
      </c>
      <c r="AS25" s="75">
        <v>26</v>
      </c>
      <c r="AT25" s="75">
        <v>28.45</v>
      </c>
      <c r="AU25" s="75">
        <v>25.03622</v>
      </c>
      <c r="AV25" s="75">
        <v>24</v>
      </c>
      <c r="AW25" s="75">
        <v>36.3</v>
      </c>
      <c r="AX25" s="75">
        <v>34.06005</v>
      </c>
      <c r="AY25" s="75">
        <v>0</v>
      </c>
      <c r="AZ25" s="75">
        <v>0</v>
      </c>
      <c r="BA25" s="75">
        <v>0</v>
      </c>
      <c r="BB25" s="75">
        <v>0</v>
      </c>
      <c r="BC25" s="75">
        <v>0</v>
      </c>
      <c r="BD25" s="75">
        <v>0</v>
      </c>
      <c r="BE25" s="76">
        <f>SUM(C25,I25,O25,U25,AA25,AG25,AM25,AS25,AY25)</f>
        <v>46</v>
      </c>
      <c r="BF25" s="77"/>
      <c r="BG25" s="78">
        <f t="shared" si="1"/>
        <v>35.40936</v>
      </c>
      <c r="BH25" s="77">
        <f t="shared" si="1"/>
        <v>60</v>
      </c>
      <c r="BI25" s="77"/>
      <c r="BJ25" s="78">
        <f t="shared" si="3"/>
        <v>38.656209999999994</v>
      </c>
      <c r="BK25" s="79">
        <f t="shared" si="2"/>
        <v>74.06557</v>
      </c>
    </row>
    <row r="26" spans="1:63" s="80" customFormat="1" ht="18">
      <c r="A26" s="73">
        <v>13</v>
      </c>
      <c r="B26" s="74" t="s">
        <v>35</v>
      </c>
      <c r="C26" s="75">
        <v>22</v>
      </c>
      <c r="D26" s="76">
        <v>12029.8</v>
      </c>
      <c r="E26" s="75">
        <v>9.34774</v>
      </c>
      <c r="F26" s="75">
        <v>5</v>
      </c>
      <c r="G26" s="75">
        <v>1803</v>
      </c>
      <c r="H26" s="75">
        <v>1.76644</v>
      </c>
      <c r="I26" s="75">
        <v>7</v>
      </c>
      <c r="J26" s="75">
        <v>1581.32</v>
      </c>
      <c r="K26" s="75">
        <v>2.7813</v>
      </c>
      <c r="L26" s="75">
        <v>30</v>
      </c>
      <c r="M26" s="75">
        <v>43.12</v>
      </c>
      <c r="N26" s="75">
        <v>6.91351</v>
      </c>
      <c r="O26" s="75">
        <v>1</v>
      </c>
      <c r="P26" s="75">
        <v>1</v>
      </c>
      <c r="Q26" s="75">
        <v>0.252</v>
      </c>
      <c r="R26" s="75">
        <v>0</v>
      </c>
      <c r="S26" s="75">
        <v>0</v>
      </c>
      <c r="T26" s="75">
        <v>0</v>
      </c>
      <c r="U26" s="75">
        <v>2</v>
      </c>
      <c r="V26" s="75">
        <v>6.82</v>
      </c>
      <c r="W26" s="75">
        <v>0.6345</v>
      </c>
      <c r="X26" s="75">
        <v>0</v>
      </c>
      <c r="Y26" s="75">
        <v>0</v>
      </c>
      <c r="Z26" s="75">
        <v>0</v>
      </c>
      <c r="AA26" s="75">
        <v>5</v>
      </c>
      <c r="AB26" s="75">
        <v>7409</v>
      </c>
      <c r="AC26" s="75">
        <v>1.43647</v>
      </c>
      <c r="AD26" s="75">
        <v>13</v>
      </c>
      <c r="AE26" s="75">
        <v>465</v>
      </c>
      <c r="AF26" s="75">
        <v>8.02093</v>
      </c>
      <c r="AG26" s="75">
        <v>3</v>
      </c>
      <c r="AH26" s="75">
        <v>2.5</v>
      </c>
      <c r="AI26" s="75">
        <v>2.00131</v>
      </c>
      <c r="AJ26" s="75">
        <v>8</v>
      </c>
      <c r="AK26" s="75">
        <v>14.25</v>
      </c>
      <c r="AL26" s="75">
        <v>17.74724</v>
      </c>
      <c r="AM26" s="75">
        <v>2</v>
      </c>
      <c r="AN26" s="75">
        <v>4</v>
      </c>
      <c r="AO26" s="75">
        <v>3.21265</v>
      </c>
      <c r="AP26" s="75">
        <v>3</v>
      </c>
      <c r="AQ26" s="75">
        <v>6.5</v>
      </c>
      <c r="AR26" s="75">
        <v>1.55476</v>
      </c>
      <c r="AS26" s="75">
        <v>29</v>
      </c>
      <c r="AT26" s="75">
        <v>1919.47</v>
      </c>
      <c r="AU26" s="75">
        <v>25.97453</v>
      </c>
      <c r="AV26" s="75">
        <v>10</v>
      </c>
      <c r="AW26" s="75">
        <v>10.4</v>
      </c>
      <c r="AX26" s="75">
        <v>5.9401</v>
      </c>
      <c r="AY26" s="75">
        <v>0</v>
      </c>
      <c r="AZ26" s="75">
        <v>0</v>
      </c>
      <c r="BA26" s="75">
        <v>0</v>
      </c>
      <c r="BB26" s="75">
        <v>0</v>
      </c>
      <c r="BC26" s="75">
        <v>0</v>
      </c>
      <c r="BD26" s="75">
        <v>0</v>
      </c>
      <c r="BE26" s="76">
        <f t="shared" si="0"/>
        <v>71</v>
      </c>
      <c r="BF26" s="77"/>
      <c r="BG26" s="78">
        <f t="shared" si="1"/>
        <v>45.6405</v>
      </c>
      <c r="BH26" s="77">
        <f t="shared" si="1"/>
        <v>69</v>
      </c>
      <c r="BI26" s="77"/>
      <c r="BJ26" s="78">
        <f t="shared" si="3"/>
        <v>41.942980000000006</v>
      </c>
      <c r="BK26" s="79">
        <f t="shared" si="2"/>
        <v>87.58348000000001</v>
      </c>
    </row>
    <row r="27" spans="1:63" s="87" customFormat="1" ht="16.5">
      <c r="A27" s="81"/>
      <c r="B27" s="82" t="s">
        <v>5</v>
      </c>
      <c r="C27" s="83">
        <f>SUM(C14:C26)</f>
        <v>207</v>
      </c>
      <c r="D27" s="83">
        <f aca="true" t="shared" si="4" ref="D27:BJ27">SUM(D14:D26)</f>
        <v>350461.9464102564</v>
      </c>
      <c r="E27" s="83">
        <f t="shared" si="4"/>
        <v>133.23495219999998</v>
      </c>
      <c r="F27" s="83">
        <f t="shared" si="4"/>
        <v>149</v>
      </c>
      <c r="G27" s="83">
        <f t="shared" si="4"/>
        <v>187462.87534798536</v>
      </c>
      <c r="H27" s="83">
        <f>SUM(H14:H26)</f>
        <v>85.13604609000001</v>
      </c>
      <c r="I27" s="83">
        <f t="shared" si="4"/>
        <v>41</v>
      </c>
      <c r="J27" s="83">
        <f t="shared" si="4"/>
        <v>205194.07046875</v>
      </c>
      <c r="K27" s="83">
        <f t="shared" si="4"/>
        <v>11.69862</v>
      </c>
      <c r="L27" s="83">
        <f t="shared" si="4"/>
        <v>262</v>
      </c>
      <c r="M27" s="83">
        <f t="shared" si="4"/>
        <v>242.12731936843556</v>
      </c>
      <c r="N27" s="83">
        <f t="shared" si="4"/>
        <v>40.35145000000001</v>
      </c>
      <c r="O27" s="83">
        <f t="shared" si="4"/>
        <v>127</v>
      </c>
      <c r="P27" s="83">
        <f t="shared" si="4"/>
        <v>220.32228257664724</v>
      </c>
      <c r="Q27" s="83">
        <f t="shared" si="4"/>
        <v>128.329455</v>
      </c>
      <c r="R27" s="83">
        <f t="shared" si="4"/>
        <v>157</v>
      </c>
      <c r="S27" s="83">
        <f t="shared" si="4"/>
        <v>3248.664542134602</v>
      </c>
      <c r="T27" s="83">
        <f t="shared" si="4"/>
        <v>198.13254000000003</v>
      </c>
      <c r="U27" s="83">
        <f t="shared" si="4"/>
        <v>11</v>
      </c>
      <c r="V27" s="83">
        <f t="shared" si="4"/>
        <v>18.07</v>
      </c>
      <c r="W27" s="83">
        <f t="shared" si="4"/>
        <v>8.01562</v>
      </c>
      <c r="X27" s="83">
        <f t="shared" si="4"/>
        <v>13</v>
      </c>
      <c r="Y27" s="83">
        <f t="shared" si="4"/>
        <v>6009.5</v>
      </c>
      <c r="Z27" s="83">
        <f t="shared" si="4"/>
        <v>5.424619999999999</v>
      </c>
      <c r="AA27" s="83">
        <f t="shared" si="4"/>
        <v>63</v>
      </c>
      <c r="AB27" s="83">
        <f t="shared" si="4"/>
        <v>51610.66125541126</v>
      </c>
      <c r="AC27" s="83">
        <f t="shared" si="4"/>
        <v>41.76656</v>
      </c>
      <c r="AD27" s="83">
        <f t="shared" si="4"/>
        <v>75</v>
      </c>
      <c r="AE27" s="83">
        <f t="shared" si="4"/>
        <v>43905.55497835498</v>
      </c>
      <c r="AF27" s="83">
        <f t="shared" si="4"/>
        <v>27.339405</v>
      </c>
      <c r="AG27" s="83">
        <f t="shared" si="4"/>
        <v>78</v>
      </c>
      <c r="AH27" s="83">
        <f t="shared" si="4"/>
        <v>30926.155786927233</v>
      </c>
      <c r="AI27" s="83">
        <f t="shared" si="4"/>
        <v>73.8662936</v>
      </c>
      <c r="AJ27" s="83">
        <f t="shared" si="4"/>
        <v>68</v>
      </c>
      <c r="AK27" s="83">
        <f t="shared" si="4"/>
        <v>1171.0546161858426</v>
      </c>
      <c r="AL27" s="83">
        <f t="shared" si="4"/>
        <v>68.46377000000001</v>
      </c>
      <c r="AM27" s="83">
        <f t="shared" si="4"/>
        <v>162</v>
      </c>
      <c r="AN27" s="83">
        <f t="shared" si="4"/>
        <v>137.8349707650202</v>
      </c>
      <c r="AO27" s="83">
        <f t="shared" si="4"/>
        <v>230.61764499999998</v>
      </c>
      <c r="AP27" s="83">
        <f t="shared" si="4"/>
        <v>221</v>
      </c>
      <c r="AQ27" s="83">
        <f t="shared" si="4"/>
        <v>924.4900933897267</v>
      </c>
      <c r="AR27" s="84">
        <f t="shared" si="4"/>
        <v>399.7973999999999</v>
      </c>
      <c r="AS27" s="83">
        <f t="shared" si="4"/>
        <v>626</v>
      </c>
      <c r="AT27" s="83">
        <f t="shared" si="4"/>
        <v>2798.4449285108567</v>
      </c>
      <c r="AU27" s="83">
        <f t="shared" si="4"/>
        <v>701.9446755415997</v>
      </c>
      <c r="AV27" s="83">
        <f t="shared" si="4"/>
        <v>698</v>
      </c>
      <c r="AW27" s="83">
        <f t="shared" si="4"/>
        <v>881.9287525258407</v>
      </c>
      <c r="AX27" s="83">
        <f t="shared" si="4"/>
        <v>782.728</v>
      </c>
      <c r="AY27" s="83">
        <f t="shared" si="4"/>
        <v>0</v>
      </c>
      <c r="AZ27" s="83">
        <f t="shared" si="4"/>
        <v>0</v>
      </c>
      <c r="BA27" s="83">
        <f t="shared" si="4"/>
        <v>0</v>
      </c>
      <c r="BB27" s="83">
        <f t="shared" si="4"/>
        <v>0</v>
      </c>
      <c r="BC27" s="83">
        <f t="shared" si="4"/>
        <v>0</v>
      </c>
      <c r="BD27" s="83">
        <f t="shared" si="4"/>
        <v>0</v>
      </c>
      <c r="BE27" s="85">
        <f>SUM(BE14:BE26)</f>
        <v>1315</v>
      </c>
      <c r="BF27" s="83">
        <f t="shared" si="4"/>
        <v>0</v>
      </c>
      <c r="BG27" s="83">
        <f t="shared" si="4"/>
        <v>1329.4738213416001</v>
      </c>
      <c r="BH27" s="85">
        <f>SUM(BH14:BH26)</f>
        <v>1643</v>
      </c>
      <c r="BI27" s="83">
        <f t="shared" si="4"/>
        <v>0</v>
      </c>
      <c r="BJ27" s="83">
        <f t="shared" si="4"/>
        <v>1584.4160760900002</v>
      </c>
      <c r="BK27" s="86">
        <f t="shared" si="2"/>
        <v>2913.8898974316003</v>
      </c>
    </row>
    <row r="28" spans="1:60" ht="15">
      <c r="A28" s="88"/>
      <c r="B28" s="89"/>
      <c r="BE28" s="90"/>
      <c r="BH28" s="90"/>
    </row>
    <row r="29" spans="2:50" s="91" customFormat="1" ht="18">
      <c r="B29" s="92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</row>
    <row r="30" s="91" customFormat="1" ht="15">
      <c r="B30" s="92"/>
    </row>
    <row r="32" spans="57:60" ht="15">
      <c r="BE32" s="90">
        <v>1584</v>
      </c>
      <c r="BH32" s="90">
        <v>1224</v>
      </c>
    </row>
    <row r="33" spans="57:60" ht="15">
      <c r="BE33" s="90">
        <f>BE32-BE27</f>
        <v>269</v>
      </c>
      <c r="BH33" s="90">
        <f>BH32-BH27</f>
        <v>-419</v>
      </c>
    </row>
  </sheetData>
  <sheetProtection/>
  <mergeCells count="91">
    <mergeCell ref="W12:W13"/>
    <mergeCell ref="AD12:AE12"/>
    <mergeCell ref="AF12:AF13"/>
    <mergeCell ref="AP12:AQ12"/>
    <mergeCell ref="BJ12:BJ13"/>
    <mergeCell ref="AX12:AX13"/>
    <mergeCell ref="AY12:AZ12"/>
    <mergeCell ref="BA12:BA13"/>
    <mergeCell ref="BB12:BC12"/>
    <mergeCell ref="BE12:BF12"/>
    <mergeCell ref="BD12:BD13"/>
    <mergeCell ref="AG11:AI11"/>
    <mergeCell ref="BE11:BG11"/>
    <mergeCell ref="AR12:AR13"/>
    <mergeCell ref="AV11:AX11"/>
    <mergeCell ref="AY11:BA11"/>
    <mergeCell ref="AU12:AU13"/>
    <mergeCell ref="BG12:BG13"/>
    <mergeCell ref="AG12:AH12"/>
    <mergeCell ref="AS12:AT12"/>
    <mergeCell ref="AJ12:AK12"/>
    <mergeCell ref="AA12:AB12"/>
    <mergeCell ref="AC12:AC13"/>
    <mergeCell ref="AI12:AI13"/>
    <mergeCell ref="BH12:BI12"/>
    <mergeCell ref="AL12:AL13"/>
    <mergeCell ref="K12:K13"/>
    <mergeCell ref="L12:M12"/>
    <mergeCell ref="AJ11:AL11"/>
    <mergeCell ref="AP11:AR11"/>
    <mergeCell ref="T12:T13"/>
    <mergeCell ref="R11:T11"/>
    <mergeCell ref="AO12:AO13"/>
    <mergeCell ref="AM11:AO11"/>
    <mergeCell ref="X12:Y12"/>
    <mergeCell ref="Z12:Z13"/>
    <mergeCell ref="AV12:AW12"/>
    <mergeCell ref="AM12:AN12"/>
    <mergeCell ref="O11:Q11"/>
    <mergeCell ref="N12:N13"/>
    <mergeCell ref="O12:P12"/>
    <mergeCell ref="Q12:Q13"/>
    <mergeCell ref="R12:S12"/>
    <mergeCell ref="L11:N11"/>
    <mergeCell ref="AA11:AC11"/>
    <mergeCell ref="U12:V12"/>
    <mergeCell ref="A10:A12"/>
    <mergeCell ref="B10:B12"/>
    <mergeCell ref="C10:H10"/>
    <mergeCell ref="I10:N10"/>
    <mergeCell ref="C11:E11"/>
    <mergeCell ref="F11:H11"/>
    <mergeCell ref="I11:K11"/>
    <mergeCell ref="F12:G12"/>
    <mergeCell ref="H12:H13"/>
    <mergeCell ref="I12:J12"/>
    <mergeCell ref="C12:D12"/>
    <mergeCell ref="E12:E13"/>
    <mergeCell ref="AS9:AX9"/>
    <mergeCell ref="O10:T10"/>
    <mergeCell ref="U10:Z10"/>
    <mergeCell ref="AD11:AF11"/>
    <mergeCell ref="AG10:AL10"/>
    <mergeCell ref="AM10:AR10"/>
    <mergeCell ref="U11:W11"/>
    <mergeCell ref="X11:Z11"/>
    <mergeCell ref="AY10:BD10"/>
    <mergeCell ref="BH11:BJ11"/>
    <mergeCell ref="AS11:AU11"/>
    <mergeCell ref="AY9:BD9"/>
    <mergeCell ref="BE9:BJ9"/>
    <mergeCell ref="BB11:BD11"/>
    <mergeCell ref="AA10:AF10"/>
    <mergeCell ref="BE10:BJ10"/>
    <mergeCell ref="AS10:AX10"/>
    <mergeCell ref="A6:T6"/>
    <mergeCell ref="U6:AL6"/>
    <mergeCell ref="AM6:BJ6"/>
    <mergeCell ref="C9:H9"/>
    <mergeCell ref="I9:N9"/>
    <mergeCell ref="O9:T9"/>
    <mergeCell ref="U9:Z9"/>
    <mergeCell ref="AA9:AF9"/>
    <mergeCell ref="AG9:AL9"/>
    <mergeCell ref="AM9:AR9"/>
    <mergeCell ref="A2:T2"/>
    <mergeCell ref="U2:AL2"/>
    <mergeCell ref="AM2:BJ2"/>
    <mergeCell ref="A4:T4"/>
    <mergeCell ref="U4:AL4"/>
    <mergeCell ref="AM4:BJ4"/>
  </mergeCells>
  <conditionalFormatting sqref="AY14:BD26">
    <cfRule type="cellIs" priority="1" dxfId="0" operator="greaterThan" stopIfTrue="1">
      <formula>0</formula>
    </cfRule>
  </conditionalFormatting>
  <printOptions horizontalCentered="1"/>
  <pageMargins left="0.5" right="0.28" top="0.75" bottom="0.75" header="0.5" footer="0.5"/>
  <pageSetup horizontalDpi="600" verticalDpi="600" orientation="landscape" paperSize="9" scale="82" r:id="rId1"/>
  <headerFooter alignWithMargins="0">
    <oddHeader>&amp;RPart-IV</oddHeader>
  </headerFooter>
  <colBreaks count="2" manualBreakCount="2">
    <brk id="20" max="29" man="1"/>
    <brk id="38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="85" zoomScaleNormal="85" zoomScalePageLayoutView="0" workbookViewId="0" topLeftCell="A16">
      <selection activeCell="L22" sqref="L22"/>
    </sheetView>
  </sheetViews>
  <sheetFormatPr defaultColWidth="9.140625" defaultRowHeight="15"/>
  <cols>
    <col min="2" max="2" width="24.140625" style="0" customWidth="1"/>
    <col min="3" max="3" width="9.7109375" style="0" customWidth="1"/>
    <col min="4" max="4" width="10.8515625" style="0" customWidth="1"/>
    <col min="5" max="5" width="9.7109375" style="0" customWidth="1"/>
    <col min="6" max="6" width="10.8515625" style="0" customWidth="1"/>
    <col min="7" max="7" width="9.7109375" style="0" customWidth="1"/>
    <col min="8" max="8" width="10.8515625" style="0" customWidth="1"/>
    <col min="9" max="9" width="9.7109375" style="0" customWidth="1"/>
    <col min="10" max="10" width="10.8515625" style="0" customWidth="1"/>
    <col min="11" max="12" width="9.7109375" style="0" customWidth="1"/>
  </cols>
  <sheetData>
    <row r="1" spans="11:12" ht="15.75">
      <c r="K1" s="257" t="s">
        <v>84</v>
      </c>
      <c r="L1" s="257"/>
    </row>
    <row r="2" spans="1:12" ht="23.25">
      <c r="A2" s="258" t="s">
        <v>37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spans="1:12" ht="17.25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1:12" ht="18.75">
      <c r="A4" s="207" t="s">
        <v>38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6" spans="1:12" ht="18.75">
      <c r="A6" s="227" t="s">
        <v>122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</row>
    <row r="8" spans="1:12" ht="93" customHeight="1">
      <c r="A8" s="256" t="s">
        <v>0</v>
      </c>
      <c r="B8" s="256" t="s">
        <v>41</v>
      </c>
      <c r="C8" s="256" t="s">
        <v>81</v>
      </c>
      <c r="D8" s="256"/>
      <c r="E8" s="256" t="s">
        <v>85</v>
      </c>
      <c r="F8" s="256"/>
      <c r="G8" s="256" t="s">
        <v>86</v>
      </c>
      <c r="H8" s="256"/>
      <c r="I8" s="256" t="s">
        <v>87</v>
      </c>
      <c r="J8" s="256"/>
      <c r="K8" s="256" t="s">
        <v>88</v>
      </c>
      <c r="L8" s="256"/>
    </row>
    <row r="9" spans="1:12" ht="15">
      <c r="A9" s="256"/>
      <c r="B9" s="256"/>
      <c r="C9" s="159" t="s">
        <v>82</v>
      </c>
      <c r="D9" s="159" t="s">
        <v>83</v>
      </c>
      <c r="E9" s="159" t="s">
        <v>82</v>
      </c>
      <c r="F9" s="159" t="s">
        <v>83</v>
      </c>
      <c r="G9" s="159" t="s">
        <v>82</v>
      </c>
      <c r="H9" s="159" t="s">
        <v>83</v>
      </c>
      <c r="I9" s="159" t="s">
        <v>82</v>
      </c>
      <c r="J9" s="159" t="s">
        <v>83</v>
      </c>
      <c r="K9" s="159" t="s">
        <v>82</v>
      </c>
      <c r="L9" s="159" t="s">
        <v>113</v>
      </c>
    </row>
    <row r="10" spans="1:12" ht="15">
      <c r="A10" s="160">
        <v>1</v>
      </c>
      <c r="B10" s="160">
        <v>2</v>
      </c>
      <c r="C10" s="160">
        <v>3</v>
      </c>
      <c r="D10" s="160">
        <v>4</v>
      </c>
      <c r="E10" s="160">
        <v>5</v>
      </c>
      <c r="F10" s="160">
        <v>6</v>
      </c>
      <c r="G10" s="160">
        <v>7</v>
      </c>
      <c r="H10" s="160">
        <v>8</v>
      </c>
      <c r="I10" s="160">
        <v>9</v>
      </c>
      <c r="J10" s="160">
        <v>10</v>
      </c>
      <c r="K10" s="160">
        <v>11</v>
      </c>
      <c r="L10" s="160">
        <v>12</v>
      </c>
    </row>
    <row r="11" spans="1:12" s="169" customFormat="1" ht="18">
      <c r="A11" s="168">
        <v>1</v>
      </c>
      <c r="B11" s="161" t="s">
        <v>23</v>
      </c>
      <c r="C11" s="170">
        <v>458</v>
      </c>
      <c r="D11" s="170">
        <v>105</v>
      </c>
      <c r="E11" s="170">
        <v>0</v>
      </c>
      <c r="F11" s="170">
        <v>40</v>
      </c>
      <c r="G11" s="170">
        <v>0</v>
      </c>
      <c r="H11" s="170">
        <v>60</v>
      </c>
      <c r="I11" s="170">
        <v>0</v>
      </c>
      <c r="J11" s="170">
        <v>11</v>
      </c>
      <c r="K11" s="170">
        <v>3</v>
      </c>
      <c r="L11" s="170">
        <v>5</v>
      </c>
    </row>
    <row r="12" spans="1:12" s="169" customFormat="1" ht="18">
      <c r="A12" s="168">
        <v>2</v>
      </c>
      <c r="B12" s="161" t="s">
        <v>24</v>
      </c>
      <c r="C12" s="178">
        <v>141</v>
      </c>
      <c r="D12" s="178">
        <v>5</v>
      </c>
      <c r="E12" s="178">
        <v>159</v>
      </c>
      <c r="F12" s="178">
        <v>8</v>
      </c>
      <c r="G12" s="178">
        <v>159</v>
      </c>
      <c r="H12" s="178">
        <v>0</v>
      </c>
      <c r="I12" s="178">
        <v>1</v>
      </c>
      <c r="J12" s="178">
        <v>4</v>
      </c>
      <c r="K12" s="178">
        <v>0</v>
      </c>
      <c r="L12" s="178">
        <v>0</v>
      </c>
    </row>
    <row r="13" spans="1:12" s="169" customFormat="1" ht="18">
      <c r="A13" s="168">
        <v>3</v>
      </c>
      <c r="B13" s="161" t="s">
        <v>25</v>
      </c>
      <c r="C13" s="170">
        <v>152</v>
      </c>
      <c r="D13" s="170">
        <v>10</v>
      </c>
      <c r="E13" s="170">
        <v>41</v>
      </c>
      <c r="F13" s="170">
        <v>0</v>
      </c>
      <c r="G13" s="170">
        <v>41</v>
      </c>
      <c r="H13" s="170">
        <v>0</v>
      </c>
      <c r="I13" s="170">
        <v>32</v>
      </c>
      <c r="J13" s="170">
        <v>0</v>
      </c>
      <c r="K13" s="170">
        <v>0</v>
      </c>
      <c r="L13" s="170">
        <v>0</v>
      </c>
    </row>
    <row r="14" spans="1:12" s="169" customFormat="1" ht="18">
      <c r="A14" s="168">
        <v>4</v>
      </c>
      <c r="B14" s="161" t="s">
        <v>26</v>
      </c>
      <c r="C14" s="170">
        <v>34</v>
      </c>
      <c r="D14" s="170">
        <v>2</v>
      </c>
      <c r="E14" s="170">
        <v>24</v>
      </c>
      <c r="F14" s="170">
        <v>0</v>
      </c>
      <c r="G14" s="170">
        <v>24</v>
      </c>
      <c r="H14" s="170">
        <v>2</v>
      </c>
      <c r="I14" s="170">
        <v>0</v>
      </c>
      <c r="J14" s="170">
        <v>12</v>
      </c>
      <c r="K14" s="170">
        <v>0</v>
      </c>
      <c r="L14" s="170">
        <v>0</v>
      </c>
    </row>
    <row r="15" spans="1:12" s="169" customFormat="1" ht="18">
      <c r="A15" s="168">
        <v>5</v>
      </c>
      <c r="B15" s="161" t="s">
        <v>27</v>
      </c>
      <c r="C15" s="170">
        <v>14262</v>
      </c>
      <c r="D15" s="170">
        <v>225</v>
      </c>
      <c r="E15" s="170">
        <v>0</v>
      </c>
      <c r="F15" s="170">
        <v>11</v>
      </c>
      <c r="G15" s="170">
        <v>0</v>
      </c>
      <c r="H15" s="170">
        <v>147</v>
      </c>
      <c r="I15" s="170">
        <v>4</v>
      </c>
      <c r="J15" s="170">
        <v>18</v>
      </c>
      <c r="K15" s="170">
        <v>0</v>
      </c>
      <c r="L15" s="170">
        <v>5</v>
      </c>
    </row>
    <row r="16" spans="1:12" s="169" customFormat="1" ht="18">
      <c r="A16" s="196">
        <v>6</v>
      </c>
      <c r="B16" s="197" t="s">
        <v>28</v>
      </c>
      <c r="C16" s="170">
        <v>1512</v>
      </c>
      <c r="D16" s="170">
        <v>1016</v>
      </c>
      <c r="E16" s="170">
        <v>842</v>
      </c>
      <c r="F16" s="170">
        <v>27</v>
      </c>
      <c r="G16" s="170">
        <v>23</v>
      </c>
      <c r="H16" s="170">
        <v>34</v>
      </c>
      <c r="I16" s="170">
        <v>35</v>
      </c>
      <c r="J16" s="170">
        <v>3</v>
      </c>
      <c r="K16" s="170">
        <v>0</v>
      </c>
      <c r="L16" s="170">
        <v>0</v>
      </c>
    </row>
    <row r="17" spans="1:12" s="169" customFormat="1" ht="18">
      <c r="A17" s="168">
        <v>7</v>
      </c>
      <c r="B17" s="161" t="s">
        <v>29</v>
      </c>
      <c r="C17" s="170">
        <v>301</v>
      </c>
      <c r="D17" s="170">
        <v>0</v>
      </c>
      <c r="E17" s="170">
        <v>272</v>
      </c>
      <c r="F17" s="170">
        <v>30</v>
      </c>
      <c r="G17" s="170">
        <v>289</v>
      </c>
      <c r="H17" s="170">
        <v>0</v>
      </c>
      <c r="I17" s="170">
        <v>96</v>
      </c>
      <c r="J17" s="170">
        <v>42</v>
      </c>
      <c r="K17" s="170">
        <v>0</v>
      </c>
      <c r="L17" s="170">
        <v>0</v>
      </c>
    </row>
    <row r="18" spans="1:12" s="169" customFormat="1" ht="18">
      <c r="A18" s="168">
        <v>8</v>
      </c>
      <c r="B18" s="161" t="s">
        <v>30</v>
      </c>
      <c r="C18" s="170">
        <v>2278</v>
      </c>
      <c r="D18" s="170">
        <v>69</v>
      </c>
      <c r="E18" s="170">
        <v>349</v>
      </c>
      <c r="F18" s="170">
        <v>4</v>
      </c>
      <c r="G18" s="170">
        <v>346</v>
      </c>
      <c r="H18" s="170">
        <v>7</v>
      </c>
      <c r="I18" s="170">
        <v>0</v>
      </c>
      <c r="J18" s="170">
        <v>0</v>
      </c>
      <c r="K18" s="170">
        <v>0</v>
      </c>
      <c r="L18" s="170">
        <v>0</v>
      </c>
    </row>
    <row r="19" spans="1:12" s="169" customFormat="1" ht="18">
      <c r="A19" s="168">
        <v>9</v>
      </c>
      <c r="B19" s="161" t="s">
        <v>31</v>
      </c>
      <c r="C19" s="170">
        <v>119</v>
      </c>
      <c r="D19" s="170">
        <v>97</v>
      </c>
      <c r="E19" s="170">
        <v>3</v>
      </c>
      <c r="F19" s="170">
        <v>4</v>
      </c>
      <c r="G19" s="170">
        <v>0</v>
      </c>
      <c r="H19" s="170">
        <v>0</v>
      </c>
      <c r="I19" s="170">
        <v>77</v>
      </c>
      <c r="J19" s="170">
        <v>0</v>
      </c>
      <c r="K19" s="170">
        <v>0</v>
      </c>
      <c r="L19" s="170">
        <v>0</v>
      </c>
    </row>
    <row r="20" spans="1:12" s="169" customFormat="1" ht="18">
      <c r="A20" s="168">
        <v>10</v>
      </c>
      <c r="B20" s="161" t="s">
        <v>32</v>
      </c>
      <c r="C20" s="170">
        <v>35</v>
      </c>
      <c r="D20" s="170">
        <v>15</v>
      </c>
      <c r="E20" s="170">
        <v>0</v>
      </c>
      <c r="F20" s="170">
        <v>0</v>
      </c>
      <c r="G20" s="170">
        <v>35</v>
      </c>
      <c r="H20" s="170">
        <v>15</v>
      </c>
      <c r="I20" s="170">
        <v>165</v>
      </c>
      <c r="J20" s="170">
        <v>0</v>
      </c>
      <c r="K20" s="170">
        <v>0</v>
      </c>
      <c r="L20" s="170">
        <v>0</v>
      </c>
    </row>
    <row r="21" spans="1:12" s="169" customFormat="1" ht="18">
      <c r="A21" s="168">
        <v>11</v>
      </c>
      <c r="B21" s="161" t="s">
        <v>33</v>
      </c>
      <c r="C21" s="201">
        <v>50</v>
      </c>
      <c r="D21" s="201">
        <v>10</v>
      </c>
      <c r="E21" s="201">
        <v>7</v>
      </c>
      <c r="F21" s="201">
        <v>7</v>
      </c>
      <c r="G21" s="201">
        <v>0</v>
      </c>
      <c r="H21" s="201">
        <v>0</v>
      </c>
      <c r="I21" s="201">
        <v>5</v>
      </c>
      <c r="J21" s="201">
        <v>5</v>
      </c>
      <c r="K21" s="201">
        <v>0</v>
      </c>
      <c r="L21" s="201">
        <v>0</v>
      </c>
    </row>
    <row r="22" spans="1:12" s="169" customFormat="1" ht="18">
      <c r="A22" s="168">
        <v>12</v>
      </c>
      <c r="B22" s="161" t="s">
        <v>34</v>
      </c>
      <c r="C22" s="170">
        <v>459</v>
      </c>
      <c r="D22" s="170">
        <v>0</v>
      </c>
      <c r="E22" s="170">
        <v>44</v>
      </c>
      <c r="F22" s="170">
        <v>0</v>
      </c>
      <c r="G22" s="170">
        <v>38</v>
      </c>
      <c r="H22" s="170">
        <v>0</v>
      </c>
      <c r="I22" s="170">
        <v>102</v>
      </c>
      <c r="J22" s="170">
        <v>0</v>
      </c>
      <c r="K22" s="170">
        <v>0</v>
      </c>
      <c r="L22" s="170">
        <v>0</v>
      </c>
    </row>
    <row r="23" spans="1:12" s="169" customFormat="1" ht="18">
      <c r="A23" s="168">
        <v>13</v>
      </c>
      <c r="B23" s="161" t="s">
        <v>35</v>
      </c>
      <c r="C23" s="170">
        <v>101</v>
      </c>
      <c r="D23" s="170">
        <v>5</v>
      </c>
      <c r="E23" s="170">
        <v>45</v>
      </c>
      <c r="F23" s="170">
        <v>5</v>
      </c>
      <c r="G23" s="170">
        <v>24</v>
      </c>
      <c r="H23" s="170">
        <v>0</v>
      </c>
      <c r="I23" s="170">
        <v>2</v>
      </c>
      <c r="J23" s="170">
        <v>1</v>
      </c>
      <c r="K23" s="170">
        <v>0</v>
      </c>
      <c r="L23" s="170">
        <v>0</v>
      </c>
    </row>
    <row r="24" spans="1:12" ht="18">
      <c r="A24" s="81"/>
      <c r="B24" s="162" t="s">
        <v>5</v>
      </c>
      <c r="C24" s="163">
        <f>SUM(C11:C23)</f>
        <v>19902</v>
      </c>
      <c r="D24" s="163">
        <f aca="true" t="shared" si="0" ref="D24:L24">SUM(D11:D23)</f>
        <v>1559</v>
      </c>
      <c r="E24" s="163">
        <f t="shared" si="0"/>
        <v>1786</v>
      </c>
      <c r="F24" s="163">
        <f t="shared" si="0"/>
        <v>136</v>
      </c>
      <c r="G24" s="163">
        <f t="shared" si="0"/>
        <v>979</v>
      </c>
      <c r="H24" s="163">
        <f t="shared" si="0"/>
        <v>265</v>
      </c>
      <c r="I24" s="163">
        <f t="shared" si="0"/>
        <v>519</v>
      </c>
      <c r="J24" s="163">
        <f t="shared" si="0"/>
        <v>96</v>
      </c>
      <c r="K24" s="163">
        <f t="shared" si="0"/>
        <v>3</v>
      </c>
      <c r="L24" s="163">
        <f t="shared" si="0"/>
        <v>10</v>
      </c>
    </row>
  </sheetData>
  <sheetProtection/>
  <mergeCells count="11">
    <mergeCell ref="B8:B9"/>
    <mergeCell ref="C8:D8"/>
    <mergeCell ref="E8:F8"/>
    <mergeCell ref="K1:L1"/>
    <mergeCell ref="G8:H8"/>
    <mergeCell ref="I8:J8"/>
    <mergeCell ref="K8:L8"/>
    <mergeCell ref="A2:L2"/>
    <mergeCell ref="A4:L4"/>
    <mergeCell ref="A6:L6"/>
    <mergeCell ref="A8:A9"/>
  </mergeCells>
  <printOptions horizontalCentered="1"/>
  <pageMargins left="0.5" right="0.25" top="0.5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"/>
  <sheetViews>
    <sheetView zoomScale="70" zoomScaleNormal="70" zoomScalePageLayoutView="0" workbookViewId="0" topLeftCell="A1">
      <selection activeCell="A22" sqref="A22:IV22"/>
    </sheetView>
  </sheetViews>
  <sheetFormatPr defaultColWidth="9.140625" defaultRowHeight="15"/>
  <cols>
    <col min="1" max="1" width="6.421875" style="96" customWidth="1"/>
    <col min="2" max="2" width="20.57421875" style="96" customWidth="1"/>
    <col min="3" max="4" width="10.00390625" style="96" customWidth="1"/>
    <col min="5" max="5" width="5.8515625" style="96" bestFit="1" customWidth="1"/>
    <col min="6" max="6" width="10.140625" style="96" bestFit="1" customWidth="1"/>
    <col min="7" max="7" width="5.8515625" style="96" bestFit="1" customWidth="1"/>
    <col min="8" max="8" width="10.140625" style="96" bestFit="1" customWidth="1"/>
    <col min="9" max="9" width="5.8515625" style="96" bestFit="1" customWidth="1"/>
    <col min="10" max="10" width="10.140625" style="96" bestFit="1" customWidth="1"/>
    <col min="11" max="11" width="5.8515625" style="96" bestFit="1" customWidth="1"/>
    <col min="12" max="12" width="10.140625" style="96" bestFit="1" customWidth="1"/>
    <col min="13" max="13" width="5.8515625" style="96" bestFit="1" customWidth="1"/>
    <col min="14" max="14" width="10.140625" style="96" bestFit="1" customWidth="1"/>
    <col min="15" max="15" width="5.8515625" style="96" bestFit="1" customWidth="1"/>
    <col min="16" max="16" width="10.140625" style="96" bestFit="1" customWidth="1"/>
    <col min="17" max="17" width="5.8515625" style="96" bestFit="1" customWidth="1"/>
    <col min="18" max="18" width="10.140625" style="96" bestFit="1" customWidth="1"/>
    <col min="19" max="19" width="5.8515625" style="96" bestFit="1" customWidth="1"/>
    <col min="20" max="20" width="10.140625" style="96" bestFit="1" customWidth="1"/>
    <col min="21" max="22" width="5.8515625" style="96" bestFit="1" customWidth="1"/>
    <col min="23" max="16384" width="9.140625" style="96" customWidth="1"/>
  </cols>
  <sheetData>
    <row r="1" ht="12" customHeight="1">
      <c r="V1" s="109" t="s">
        <v>105</v>
      </c>
    </row>
    <row r="2" spans="1:22" ht="18.75" customHeight="1">
      <c r="A2" s="262" t="s">
        <v>89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</row>
    <row r="3" spans="1:22" ht="1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</row>
    <row r="4" spans="1:22" ht="15" customHeight="1">
      <c r="A4" s="263" t="s">
        <v>123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</row>
    <row r="5" spans="1:12" ht="18" customHeight="1">
      <c r="A5" s="64" t="s">
        <v>39</v>
      </c>
      <c r="B5" s="12"/>
      <c r="C5" s="98"/>
      <c r="D5" s="98"/>
      <c r="E5" s="98"/>
      <c r="F5" s="98"/>
      <c r="G5" s="98"/>
      <c r="H5" s="98"/>
      <c r="I5" s="98"/>
      <c r="L5" s="99"/>
    </row>
    <row r="6" spans="1:9" ht="18" customHeight="1">
      <c r="A6" s="100"/>
      <c r="B6" s="100"/>
      <c r="C6" s="98"/>
      <c r="D6" s="98"/>
      <c r="E6" s="98"/>
      <c r="F6" s="98"/>
      <c r="G6" s="98"/>
      <c r="H6" s="98"/>
      <c r="I6" s="98"/>
    </row>
    <row r="7" spans="1:22" s="133" customFormat="1" ht="30.75" customHeight="1">
      <c r="A7" s="264" t="s">
        <v>90</v>
      </c>
      <c r="B7" s="264" t="s">
        <v>91</v>
      </c>
      <c r="C7" s="265" t="s">
        <v>92</v>
      </c>
      <c r="D7" s="265"/>
      <c r="E7" s="264" t="s">
        <v>93</v>
      </c>
      <c r="F7" s="264"/>
      <c r="G7" s="264"/>
      <c r="H7" s="264"/>
      <c r="I7" s="264"/>
      <c r="J7" s="264"/>
      <c r="K7" s="264"/>
      <c r="L7" s="264"/>
      <c r="M7" s="261" t="s">
        <v>107</v>
      </c>
      <c r="N7" s="261"/>
      <c r="O7" s="261"/>
      <c r="P7" s="261"/>
      <c r="Q7" s="261"/>
      <c r="R7" s="261"/>
      <c r="S7" s="261"/>
      <c r="T7" s="261"/>
      <c r="U7" s="261"/>
      <c r="V7" s="261"/>
    </row>
    <row r="8" spans="1:22" s="133" customFormat="1" ht="84.75" customHeight="1">
      <c r="A8" s="264"/>
      <c r="B8" s="264"/>
      <c r="C8" s="265" t="s">
        <v>96</v>
      </c>
      <c r="D8" s="265"/>
      <c r="E8" s="264" t="s">
        <v>97</v>
      </c>
      <c r="F8" s="264"/>
      <c r="G8" s="264" t="s">
        <v>98</v>
      </c>
      <c r="H8" s="264"/>
      <c r="I8" s="264" t="s">
        <v>99</v>
      </c>
      <c r="J8" s="264"/>
      <c r="K8" s="264" t="s">
        <v>100</v>
      </c>
      <c r="L8" s="264"/>
      <c r="M8" s="260" t="s">
        <v>108</v>
      </c>
      <c r="N8" s="260"/>
      <c r="O8" s="260" t="s">
        <v>109</v>
      </c>
      <c r="P8" s="260"/>
      <c r="Q8" s="260" t="s">
        <v>110</v>
      </c>
      <c r="R8" s="260"/>
      <c r="S8" s="260" t="s">
        <v>111</v>
      </c>
      <c r="T8" s="260"/>
      <c r="U8" s="260" t="s">
        <v>112</v>
      </c>
      <c r="V8" s="261"/>
    </row>
    <row r="9" spans="1:22" s="126" customFormat="1" ht="25.5" customHeight="1">
      <c r="A9" s="264"/>
      <c r="B9" s="264"/>
      <c r="C9" s="135" t="s">
        <v>101</v>
      </c>
      <c r="D9" s="135" t="s">
        <v>102</v>
      </c>
      <c r="E9" s="125" t="s">
        <v>101</v>
      </c>
      <c r="F9" s="125" t="s">
        <v>102</v>
      </c>
      <c r="G9" s="125" t="s">
        <v>101</v>
      </c>
      <c r="H9" s="125" t="s">
        <v>102</v>
      </c>
      <c r="I9" s="125" t="s">
        <v>101</v>
      </c>
      <c r="J9" s="125" t="s">
        <v>102</v>
      </c>
      <c r="K9" s="125" t="s">
        <v>101</v>
      </c>
      <c r="L9" s="125" t="s">
        <v>102</v>
      </c>
      <c r="M9" s="129" t="s">
        <v>101</v>
      </c>
      <c r="N9" s="129" t="s">
        <v>102</v>
      </c>
      <c r="O9" s="129" t="s">
        <v>101</v>
      </c>
      <c r="P9" s="129" t="s">
        <v>102</v>
      </c>
      <c r="Q9" s="129" t="s">
        <v>101</v>
      </c>
      <c r="R9" s="129" t="s">
        <v>102</v>
      </c>
      <c r="S9" s="129" t="s">
        <v>101</v>
      </c>
      <c r="T9" s="129" t="s">
        <v>102</v>
      </c>
      <c r="U9" s="129" t="s">
        <v>101</v>
      </c>
      <c r="V9" s="129" t="s">
        <v>101</v>
      </c>
    </row>
    <row r="10" spans="1:22" s="134" customFormat="1" ht="19.5" customHeight="1">
      <c r="A10" s="130">
        <v>1</v>
      </c>
      <c r="B10" s="130">
        <v>2</v>
      </c>
      <c r="C10" s="136">
        <v>3</v>
      </c>
      <c r="D10" s="136">
        <v>4</v>
      </c>
      <c r="E10" s="130">
        <v>5</v>
      </c>
      <c r="F10" s="130">
        <v>6</v>
      </c>
      <c r="G10" s="130">
        <v>7</v>
      </c>
      <c r="H10" s="130">
        <v>8</v>
      </c>
      <c r="I10" s="130">
        <v>9</v>
      </c>
      <c r="J10" s="130">
        <v>10</v>
      </c>
      <c r="K10" s="130">
        <v>11</v>
      </c>
      <c r="L10" s="130">
        <v>12</v>
      </c>
      <c r="M10" s="138">
        <v>13</v>
      </c>
      <c r="N10" s="138">
        <v>14</v>
      </c>
      <c r="O10" s="138">
        <v>15</v>
      </c>
      <c r="P10" s="138">
        <v>16</v>
      </c>
      <c r="Q10" s="138">
        <v>17</v>
      </c>
      <c r="R10" s="138">
        <v>18</v>
      </c>
      <c r="S10" s="138">
        <v>19</v>
      </c>
      <c r="T10" s="138">
        <v>20</v>
      </c>
      <c r="U10" s="138">
        <v>21</v>
      </c>
      <c r="V10" s="138">
        <v>22</v>
      </c>
    </row>
    <row r="11" spans="1:22" s="124" customFormat="1" ht="19.5" customHeight="1">
      <c r="A11" s="73">
        <v>1</v>
      </c>
      <c r="B11" s="74" t="s">
        <v>23</v>
      </c>
      <c r="C11" s="179">
        <v>11</v>
      </c>
      <c r="D11" s="179">
        <v>8</v>
      </c>
      <c r="E11" s="180">
        <v>1</v>
      </c>
      <c r="F11" s="180">
        <v>1</v>
      </c>
      <c r="G11" s="180">
        <v>7</v>
      </c>
      <c r="H11" s="180">
        <v>7</v>
      </c>
      <c r="I11" s="180">
        <v>1</v>
      </c>
      <c r="J11" s="180">
        <v>1</v>
      </c>
      <c r="K11" s="180">
        <v>1</v>
      </c>
      <c r="L11" s="180">
        <v>1</v>
      </c>
      <c r="M11" s="181"/>
      <c r="N11" s="181"/>
      <c r="O11" s="181"/>
      <c r="P11" s="181"/>
      <c r="Q11" s="181"/>
      <c r="R11" s="181"/>
      <c r="S11" s="181"/>
      <c r="T11" s="181"/>
      <c r="U11" s="181"/>
      <c r="V11" s="181"/>
    </row>
    <row r="12" spans="1:22" s="124" customFormat="1" ht="19.5" customHeight="1">
      <c r="A12" s="73">
        <v>2</v>
      </c>
      <c r="B12" s="74" t="s">
        <v>24</v>
      </c>
      <c r="C12" s="179">
        <v>11</v>
      </c>
      <c r="D12" s="179">
        <v>8</v>
      </c>
      <c r="E12" s="180">
        <v>1</v>
      </c>
      <c r="F12" s="180">
        <v>1</v>
      </c>
      <c r="G12" s="180">
        <v>5</v>
      </c>
      <c r="H12" s="180">
        <v>5</v>
      </c>
      <c r="I12" s="180">
        <v>1</v>
      </c>
      <c r="J12" s="180">
        <v>1</v>
      </c>
      <c r="K12" s="180">
        <v>1</v>
      </c>
      <c r="L12" s="180">
        <v>1</v>
      </c>
      <c r="M12" s="181"/>
      <c r="N12" s="181"/>
      <c r="O12" s="181"/>
      <c r="P12" s="181"/>
      <c r="Q12" s="181"/>
      <c r="R12" s="181"/>
      <c r="S12" s="181"/>
      <c r="T12" s="181"/>
      <c r="U12" s="181"/>
      <c r="V12" s="181"/>
    </row>
    <row r="13" spans="1:22" s="124" customFormat="1" ht="19.5" customHeight="1">
      <c r="A13" s="73">
        <v>3</v>
      </c>
      <c r="B13" s="74" t="s">
        <v>25</v>
      </c>
      <c r="C13" s="179">
        <v>16</v>
      </c>
      <c r="D13" s="179">
        <v>14</v>
      </c>
      <c r="E13" s="180">
        <v>1</v>
      </c>
      <c r="F13" s="180">
        <v>1</v>
      </c>
      <c r="G13" s="180">
        <v>2</v>
      </c>
      <c r="H13" s="180">
        <v>1</v>
      </c>
      <c r="I13" s="180">
        <v>1</v>
      </c>
      <c r="J13" s="180">
        <v>1</v>
      </c>
      <c r="K13" s="180">
        <v>1</v>
      </c>
      <c r="L13" s="180">
        <v>1</v>
      </c>
      <c r="M13" s="181"/>
      <c r="N13" s="181"/>
      <c r="O13" s="181"/>
      <c r="P13" s="181"/>
      <c r="Q13" s="181"/>
      <c r="R13" s="181"/>
      <c r="S13" s="181"/>
      <c r="T13" s="181"/>
      <c r="U13" s="181"/>
      <c r="V13" s="181"/>
    </row>
    <row r="14" spans="1:22" s="124" customFormat="1" ht="19.5" customHeight="1">
      <c r="A14" s="73">
        <v>4</v>
      </c>
      <c r="B14" s="74" t="s">
        <v>26</v>
      </c>
      <c r="C14" s="179">
        <v>12</v>
      </c>
      <c r="D14" s="179">
        <v>9</v>
      </c>
      <c r="E14" s="180">
        <v>1</v>
      </c>
      <c r="F14" s="180">
        <v>1</v>
      </c>
      <c r="G14" s="180">
        <v>2</v>
      </c>
      <c r="H14" s="180">
        <v>2</v>
      </c>
      <c r="I14" s="180">
        <v>1</v>
      </c>
      <c r="J14" s="180">
        <v>1</v>
      </c>
      <c r="K14" s="180">
        <v>1</v>
      </c>
      <c r="L14" s="180">
        <v>1</v>
      </c>
      <c r="M14" s="181"/>
      <c r="N14" s="181"/>
      <c r="O14" s="181"/>
      <c r="P14" s="181"/>
      <c r="Q14" s="181"/>
      <c r="R14" s="181"/>
      <c r="S14" s="181"/>
      <c r="T14" s="181"/>
      <c r="U14" s="181"/>
      <c r="V14" s="181"/>
    </row>
    <row r="15" spans="1:22" s="124" customFormat="1" ht="19.5" customHeight="1">
      <c r="A15" s="73">
        <v>5</v>
      </c>
      <c r="B15" s="74" t="s">
        <v>27</v>
      </c>
      <c r="C15" s="179">
        <v>11</v>
      </c>
      <c r="D15" s="179">
        <v>9</v>
      </c>
      <c r="E15" s="180">
        <v>1</v>
      </c>
      <c r="F15" s="180">
        <v>1</v>
      </c>
      <c r="G15" s="180">
        <v>6</v>
      </c>
      <c r="H15" s="180">
        <v>5</v>
      </c>
      <c r="I15" s="180">
        <v>1</v>
      </c>
      <c r="J15" s="180">
        <v>1</v>
      </c>
      <c r="K15" s="180">
        <v>1</v>
      </c>
      <c r="L15" s="180">
        <v>1</v>
      </c>
      <c r="M15" s="181"/>
      <c r="N15" s="181"/>
      <c r="O15" s="181"/>
      <c r="P15" s="181"/>
      <c r="Q15" s="181"/>
      <c r="R15" s="181"/>
      <c r="S15" s="181"/>
      <c r="T15" s="181"/>
      <c r="U15" s="181"/>
      <c r="V15" s="181"/>
    </row>
    <row r="16" spans="1:22" s="124" customFormat="1" ht="19.5" customHeight="1">
      <c r="A16" s="189">
        <v>6</v>
      </c>
      <c r="B16" s="190" t="s">
        <v>28</v>
      </c>
      <c r="C16" s="179">
        <v>11</v>
      </c>
      <c r="D16" s="179">
        <v>9</v>
      </c>
      <c r="E16" s="180">
        <v>1</v>
      </c>
      <c r="F16" s="180">
        <v>1</v>
      </c>
      <c r="G16" s="180">
        <v>2</v>
      </c>
      <c r="H16" s="180">
        <v>2</v>
      </c>
      <c r="I16" s="180">
        <v>1</v>
      </c>
      <c r="J16" s="180">
        <v>1</v>
      </c>
      <c r="K16" s="180">
        <v>1</v>
      </c>
      <c r="L16" s="180">
        <v>1</v>
      </c>
      <c r="M16" s="181"/>
      <c r="N16" s="181"/>
      <c r="O16" s="181"/>
      <c r="P16" s="181"/>
      <c r="Q16" s="181"/>
      <c r="R16" s="181"/>
      <c r="S16" s="181"/>
      <c r="T16" s="181"/>
      <c r="U16" s="181"/>
      <c r="V16" s="181"/>
    </row>
    <row r="17" spans="1:22" s="124" customFormat="1" ht="19.5" customHeight="1">
      <c r="A17" s="73">
        <v>7</v>
      </c>
      <c r="B17" s="74" t="s">
        <v>29</v>
      </c>
      <c r="C17" s="179">
        <v>10</v>
      </c>
      <c r="D17" s="179">
        <v>6</v>
      </c>
      <c r="E17" s="180">
        <v>0</v>
      </c>
      <c r="F17" s="180">
        <v>0</v>
      </c>
      <c r="G17" s="180">
        <v>2</v>
      </c>
      <c r="H17" s="180">
        <v>2</v>
      </c>
      <c r="I17" s="180">
        <v>1</v>
      </c>
      <c r="J17" s="180">
        <v>1</v>
      </c>
      <c r="K17" s="180">
        <v>1</v>
      </c>
      <c r="L17" s="180">
        <v>1</v>
      </c>
      <c r="M17" s="181"/>
      <c r="N17" s="181"/>
      <c r="O17" s="181"/>
      <c r="P17" s="181"/>
      <c r="Q17" s="181"/>
      <c r="R17" s="181"/>
      <c r="S17" s="181"/>
      <c r="T17" s="181"/>
      <c r="U17" s="181"/>
      <c r="V17" s="181"/>
    </row>
    <row r="18" spans="1:22" s="124" customFormat="1" ht="19.5" customHeight="1">
      <c r="A18" s="73">
        <v>8</v>
      </c>
      <c r="B18" s="74" t="s">
        <v>30</v>
      </c>
      <c r="C18" s="179">
        <v>12</v>
      </c>
      <c r="D18" s="179">
        <v>6</v>
      </c>
      <c r="E18" s="180">
        <v>2</v>
      </c>
      <c r="F18" s="180">
        <v>2</v>
      </c>
      <c r="G18" s="180">
        <v>7</v>
      </c>
      <c r="H18" s="180">
        <v>7</v>
      </c>
      <c r="I18" s="180">
        <v>3</v>
      </c>
      <c r="J18" s="180">
        <v>3</v>
      </c>
      <c r="K18" s="180">
        <v>1</v>
      </c>
      <c r="L18" s="180">
        <v>1</v>
      </c>
      <c r="M18" s="181"/>
      <c r="N18" s="181"/>
      <c r="O18" s="181"/>
      <c r="P18" s="181"/>
      <c r="Q18" s="181"/>
      <c r="R18" s="181"/>
      <c r="S18" s="181"/>
      <c r="T18" s="181"/>
      <c r="U18" s="181"/>
      <c r="V18" s="181"/>
    </row>
    <row r="19" spans="1:22" s="124" customFormat="1" ht="19.5" customHeight="1">
      <c r="A19" s="73">
        <v>9</v>
      </c>
      <c r="B19" s="74" t="s">
        <v>31</v>
      </c>
      <c r="C19" s="179">
        <v>5</v>
      </c>
      <c r="D19" s="179">
        <v>5</v>
      </c>
      <c r="E19" s="180">
        <v>1</v>
      </c>
      <c r="F19" s="180">
        <v>1</v>
      </c>
      <c r="G19" s="180">
        <v>5</v>
      </c>
      <c r="H19" s="180">
        <v>5</v>
      </c>
      <c r="I19" s="180">
        <v>1</v>
      </c>
      <c r="J19" s="180">
        <v>1</v>
      </c>
      <c r="K19" s="180">
        <v>1</v>
      </c>
      <c r="L19" s="180">
        <v>1</v>
      </c>
      <c r="M19" s="181"/>
      <c r="N19" s="181"/>
      <c r="O19" s="181"/>
      <c r="P19" s="181"/>
      <c r="Q19" s="181"/>
      <c r="R19" s="181"/>
      <c r="S19" s="181"/>
      <c r="T19" s="181"/>
      <c r="U19" s="181"/>
      <c r="V19" s="181"/>
    </row>
    <row r="20" spans="1:22" s="124" customFormat="1" ht="19.5" customHeight="1">
      <c r="A20" s="73">
        <v>10</v>
      </c>
      <c r="B20" s="74" t="s">
        <v>32</v>
      </c>
      <c r="C20" s="179">
        <v>16</v>
      </c>
      <c r="D20" s="179">
        <v>15</v>
      </c>
      <c r="E20" s="180">
        <v>1</v>
      </c>
      <c r="F20" s="180">
        <v>1</v>
      </c>
      <c r="G20" s="180" t="s">
        <v>117</v>
      </c>
      <c r="H20" s="180" t="s">
        <v>117</v>
      </c>
      <c r="I20" s="180">
        <v>1</v>
      </c>
      <c r="J20" s="180">
        <v>1</v>
      </c>
      <c r="K20" s="180">
        <v>1</v>
      </c>
      <c r="L20" s="180">
        <v>1</v>
      </c>
      <c r="M20" s="181"/>
      <c r="N20" s="181"/>
      <c r="O20" s="181"/>
      <c r="P20" s="181"/>
      <c r="Q20" s="181"/>
      <c r="R20" s="181"/>
      <c r="S20" s="181"/>
      <c r="T20" s="181"/>
      <c r="U20" s="181"/>
      <c r="V20" s="181"/>
    </row>
    <row r="21" spans="1:22" s="124" customFormat="1" ht="19.5" customHeight="1">
      <c r="A21" s="73">
        <v>11</v>
      </c>
      <c r="B21" s="74" t="s">
        <v>33</v>
      </c>
      <c r="C21" s="179">
        <v>5</v>
      </c>
      <c r="D21" s="179">
        <v>3</v>
      </c>
      <c r="E21" s="180">
        <v>0</v>
      </c>
      <c r="F21" s="180">
        <v>0</v>
      </c>
      <c r="G21" s="180">
        <v>2</v>
      </c>
      <c r="H21" s="180">
        <v>2</v>
      </c>
      <c r="I21" s="180">
        <v>1</v>
      </c>
      <c r="J21" s="180">
        <v>1</v>
      </c>
      <c r="K21" s="180">
        <v>1</v>
      </c>
      <c r="L21" s="180">
        <v>1</v>
      </c>
      <c r="M21" s="181"/>
      <c r="N21" s="181"/>
      <c r="O21" s="181"/>
      <c r="P21" s="181"/>
      <c r="Q21" s="181"/>
      <c r="R21" s="181"/>
      <c r="S21" s="181"/>
      <c r="T21" s="181"/>
      <c r="U21" s="181"/>
      <c r="V21" s="181"/>
    </row>
    <row r="22" spans="1:22" s="124" customFormat="1" ht="19.5" customHeight="1">
      <c r="A22" s="73">
        <v>12</v>
      </c>
      <c r="B22" s="74" t="s">
        <v>34</v>
      </c>
      <c r="C22" s="179">
        <v>12</v>
      </c>
      <c r="D22" s="179">
        <v>6</v>
      </c>
      <c r="E22" s="180">
        <v>1</v>
      </c>
      <c r="F22" s="180">
        <v>1</v>
      </c>
      <c r="G22" s="180">
        <v>2</v>
      </c>
      <c r="H22" s="180">
        <v>2</v>
      </c>
      <c r="I22" s="180">
        <v>1</v>
      </c>
      <c r="J22" s="180">
        <v>1</v>
      </c>
      <c r="K22" s="180">
        <v>1</v>
      </c>
      <c r="L22" s="180">
        <v>1</v>
      </c>
      <c r="M22" s="181"/>
      <c r="N22" s="181"/>
      <c r="O22" s="181"/>
      <c r="P22" s="181"/>
      <c r="Q22" s="181"/>
      <c r="R22" s="181"/>
      <c r="S22" s="181"/>
      <c r="T22" s="181"/>
      <c r="U22" s="181"/>
      <c r="V22" s="181"/>
    </row>
    <row r="23" spans="1:22" s="124" customFormat="1" ht="19.5" customHeight="1">
      <c r="A23" s="73">
        <v>13</v>
      </c>
      <c r="B23" s="74" t="s">
        <v>35</v>
      </c>
      <c r="C23" s="179">
        <v>14</v>
      </c>
      <c r="D23" s="179">
        <v>11</v>
      </c>
      <c r="E23" s="202">
        <v>0</v>
      </c>
      <c r="F23" s="202">
        <v>0</v>
      </c>
      <c r="G23" s="202">
        <v>2</v>
      </c>
      <c r="H23" s="202">
        <v>2</v>
      </c>
      <c r="I23" s="180">
        <v>1</v>
      </c>
      <c r="J23" s="180">
        <v>1</v>
      </c>
      <c r="K23" s="180">
        <v>1</v>
      </c>
      <c r="L23" s="202">
        <v>1</v>
      </c>
      <c r="M23" s="181"/>
      <c r="N23" s="181"/>
      <c r="O23" s="181"/>
      <c r="P23" s="181"/>
      <c r="Q23" s="181"/>
      <c r="R23" s="181"/>
      <c r="S23" s="181"/>
      <c r="T23" s="181"/>
      <c r="U23" s="181"/>
      <c r="V23" s="181"/>
    </row>
    <row r="24" spans="1:22" s="108" customFormat="1" ht="19.5" customHeight="1">
      <c r="A24" s="107"/>
      <c r="B24" s="106" t="s">
        <v>36</v>
      </c>
      <c r="C24" s="137">
        <f>SUM(C11:C23)</f>
        <v>146</v>
      </c>
      <c r="D24" s="137">
        <f aca="true" t="shared" si="0" ref="D24:L24">SUM(D11:D23)</f>
        <v>109</v>
      </c>
      <c r="E24" s="137">
        <f t="shared" si="0"/>
        <v>11</v>
      </c>
      <c r="F24" s="137">
        <f t="shared" si="0"/>
        <v>11</v>
      </c>
      <c r="G24" s="137">
        <f t="shared" si="0"/>
        <v>44</v>
      </c>
      <c r="H24" s="137">
        <f t="shared" si="0"/>
        <v>42</v>
      </c>
      <c r="I24" s="137">
        <f t="shared" si="0"/>
        <v>15</v>
      </c>
      <c r="J24" s="137">
        <f t="shared" si="0"/>
        <v>15</v>
      </c>
      <c r="K24" s="137">
        <f t="shared" si="0"/>
        <v>13</v>
      </c>
      <c r="L24" s="137">
        <f t="shared" si="0"/>
        <v>13</v>
      </c>
      <c r="M24" s="137">
        <v>2</v>
      </c>
      <c r="N24" s="137">
        <v>2</v>
      </c>
      <c r="O24" s="137">
        <v>2</v>
      </c>
      <c r="P24" s="137">
        <v>2</v>
      </c>
      <c r="Q24" s="137">
        <v>1</v>
      </c>
      <c r="R24" s="137">
        <v>1</v>
      </c>
      <c r="S24" s="137">
        <v>1</v>
      </c>
      <c r="T24" s="137">
        <v>1</v>
      </c>
      <c r="U24" s="137">
        <v>1</v>
      </c>
      <c r="V24" s="137">
        <v>1</v>
      </c>
    </row>
    <row r="25" spans="9:11" ht="13.5">
      <c r="I25" s="266"/>
      <c r="J25" s="266"/>
      <c r="K25" s="266"/>
    </row>
    <row r="26" spans="9:11" ht="12.75">
      <c r="I26" s="259"/>
      <c r="J26" s="259"/>
      <c r="K26" s="259"/>
    </row>
    <row r="27" spans="9:11" ht="12.75">
      <c r="I27" s="102"/>
      <c r="J27" s="101"/>
      <c r="K27" s="102"/>
    </row>
    <row r="28" spans="9:11" ht="12.75">
      <c r="I28" s="259"/>
      <c r="J28" s="259"/>
      <c r="K28" s="259"/>
    </row>
    <row r="29" spans="9:11" ht="12.75">
      <c r="I29" s="259"/>
      <c r="J29" s="259"/>
      <c r="K29" s="259"/>
    </row>
  </sheetData>
  <sheetProtection/>
  <mergeCells count="21">
    <mergeCell ref="C8:D8"/>
    <mergeCell ref="S8:T8"/>
    <mergeCell ref="O8:P8"/>
    <mergeCell ref="Q8:R8"/>
    <mergeCell ref="M8:N8"/>
    <mergeCell ref="I25:K25"/>
    <mergeCell ref="I28:K28"/>
    <mergeCell ref="E8:F8"/>
    <mergeCell ref="G8:H8"/>
    <mergeCell ref="I8:J8"/>
    <mergeCell ref="I26:K26"/>
    <mergeCell ref="I29:K29"/>
    <mergeCell ref="U8:V8"/>
    <mergeCell ref="A2:V2"/>
    <mergeCell ref="A4:V4"/>
    <mergeCell ref="M7:V7"/>
    <mergeCell ref="A7:A9"/>
    <mergeCell ref="B7:B9"/>
    <mergeCell ref="E7:L7"/>
    <mergeCell ref="K8:L8"/>
    <mergeCell ref="C7:D7"/>
  </mergeCells>
  <printOptions horizontalCentered="1"/>
  <pageMargins left="0.5" right="0.5" top="0.5" bottom="0.5" header="0.5" footer="0.5"/>
  <pageSetup horizontalDpi="300" verticalDpi="3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7"/>
  <sheetViews>
    <sheetView zoomScale="85" zoomScaleNormal="85" zoomScalePageLayoutView="0" workbookViewId="0" topLeftCell="A5">
      <selection activeCell="A22" sqref="A22:IV22"/>
    </sheetView>
  </sheetViews>
  <sheetFormatPr defaultColWidth="9.140625" defaultRowHeight="15"/>
  <cols>
    <col min="1" max="1" width="6.7109375" style="103" customWidth="1"/>
    <col min="2" max="2" width="19.00390625" style="103" customWidth="1"/>
    <col min="3" max="4" width="7.421875" style="110" customWidth="1"/>
    <col min="5" max="25" width="6.7109375" style="110" customWidth="1"/>
    <col min="26" max="26" width="7.7109375" style="110" customWidth="1"/>
    <col min="27" max="27" width="9.140625" style="103" hidden="1" customWidth="1"/>
    <col min="28" max="16384" width="9.140625" style="103" customWidth="1"/>
  </cols>
  <sheetData>
    <row r="1" spans="11:26" ht="12" customHeight="1">
      <c r="K1" s="272"/>
      <c r="L1" s="272"/>
      <c r="M1" s="111"/>
      <c r="N1" s="111"/>
      <c r="O1" s="111"/>
      <c r="P1" s="111"/>
      <c r="Q1" s="111"/>
      <c r="R1" s="111"/>
      <c r="S1" s="111"/>
      <c r="T1" s="111"/>
      <c r="U1" s="111"/>
      <c r="V1" s="111"/>
      <c r="X1" s="112"/>
      <c r="Y1" s="103"/>
      <c r="Z1" s="119" t="s">
        <v>106</v>
      </c>
    </row>
    <row r="2" spans="1:26" s="96" customFormat="1" ht="18.75" customHeight="1">
      <c r="A2" s="262" t="s">
        <v>89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</row>
    <row r="3" spans="1:26" s="96" customFormat="1" ht="6.75" customHeight="1">
      <c r="A3" s="97"/>
      <c r="B3" s="97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4"/>
      <c r="X3" s="114"/>
      <c r="Y3" s="114"/>
      <c r="Z3" s="114"/>
    </row>
    <row r="4" spans="1:26" s="96" customFormat="1" ht="21" customHeight="1">
      <c r="A4" s="263" t="s">
        <v>124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</row>
    <row r="5" spans="1:26" ht="18" customHeight="1">
      <c r="A5" s="64" t="s">
        <v>39</v>
      </c>
      <c r="B5" s="105"/>
      <c r="C5" s="115"/>
      <c r="D5" s="115"/>
      <c r="E5" s="115"/>
      <c r="F5" s="115"/>
      <c r="G5" s="115"/>
      <c r="H5" s="115"/>
      <c r="I5" s="115"/>
      <c r="X5" s="278"/>
      <c r="Y5" s="278"/>
      <c r="Z5" s="278"/>
    </row>
    <row r="6" spans="1:26" ht="18" customHeight="1">
      <c r="A6" s="104"/>
      <c r="B6" s="104"/>
      <c r="C6" s="115"/>
      <c r="D6" s="115"/>
      <c r="E6" s="115"/>
      <c r="F6" s="115"/>
      <c r="G6" s="115"/>
      <c r="H6" s="115"/>
      <c r="I6" s="115"/>
      <c r="X6" s="116"/>
      <c r="Y6" s="116"/>
      <c r="Z6" s="116"/>
    </row>
    <row r="7" spans="1:26" s="126" customFormat="1" ht="30.75" customHeight="1">
      <c r="A7" s="274" t="s">
        <v>90</v>
      </c>
      <c r="B7" s="274" t="s">
        <v>91</v>
      </c>
      <c r="C7" s="279" t="s">
        <v>92</v>
      </c>
      <c r="D7" s="280"/>
      <c r="E7" s="277" t="s">
        <v>93</v>
      </c>
      <c r="F7" s="277"/>
      <c r="G7" s="277"/>
      <c r="H7" s="277"/>
      <c r="I7" s="277"/>
      <c r="J7" s="277"/>
      <c r="K7" s="277"/>
      <c r="L7" s="277"/>
      <c r="M7" s="270" t="s">
        <v>107</v>
      </c>
      <c r="N7" s="271"/>
      <c r="O7" s="271"/>
      <c r="P7" s="271"/>
      <c r="Q7" s="271"/>
      <c r="R7" s="271"/>
      <c r="S7" s="271"/>
      <c r="T7" s="271"/>
      <c r="U7" s="271"/>
      <c r="V7" s="271"/>
      <c r="W7" s="269" t="s">
        <v>94</v>
      </c>
      <c r="X7" s="269"/>
      <c r="Y7" s="269" t="s">
        <v>95</v>
      </c>
      <c r="Z7" s="269"/>
    </row>
    <row r="8" spans="1:26" s="126" customFormat="1" ht="39.75" customHeight="1">
      <c r="A8" s="275"/>
      <c r="B8" s="275"/>
      <c r="C8" s="281" t="s">
        <v>96</v>
      </c>
      <c r="D8" s="282"/>
      <c r="E8" s="273" t="s">
        <v>97</v>
      </c>
      <c r="F8" s="273"/>
      <c r="G8" s="273" t="s">
        <v>98</v>
      </c>
      <c r="H8" s="273"/>
      <c r="I8" s="273" t="s">
        <v>99</v>
      </c>
      <c r="J8" s="273"/>
      <c r="K8" s="273" t="s">
        <v>100</v>
      </c>
      <c r="L8" s="273"/>
      <c r="M8" s="267" t="s">
        <v>108</v>
      </c>
      <c r="N8" s="267"/>
      <c r="O8" s="267" t="s">
        <v>109</v>
      </c>
      <c r="P8" s="267"/>
      <c r="Q8" s="267" t="s">
        <v>110</v>
      </c>
      <c r="R8" s="267"/>
      <c r="S8" s="267" t="s">
        <v>111</v>
      </c>
      <c r="T8" s="267"/>
      <c r="U8" s="267" t="s">
        <v>112</v>
      </c>
      <c r="V8" s="268"/>
      <c r="W8" s="269"/>
      <c r="X8" s="269"/>
      <c r="Y8" s="269"/>
      <c r="Z8" s="269"/>
    </row>
    <row r="9" spans="1:26" s="126" customFormat="1" ht="25.5" customHeight="1">
      <c r="A9" s="276"/>
      <c r="B9" s="276"/>
      <c r="C9" s="127" t="s">
        <v>103</v>
      </c>
      <c r="D9" s="127" t="s">
        <v>104</v>
      </c>
      <c r="E9" s="128" t="s">
        <v>103</v>
      </c>
      <c r="F9" s="128" t="s">
        <v>104</v>
      </c>
      <c r="G9" s="128" t="s">
        <v>103</v>
      </c>
      <c r="H9" s="128" t="s">
        <v>104</v>
      </c>
      <c r="I9" s="128" t="s">
        <v>103</v>
      </c>
      <c r="J9" s="128" t="s">
        <v>104</v>
      </c>
      <c r="K9" s="128" t="s">
        <v>103</v>
      </c>
      <c r="L9" s="128" t="s">
        <v>104</v>
      </c>
      <c r="M9" s="129" t="s">
        <v>103</v>
      </c>
      <c r="N9" s="129" t="s">
        <v>104</v>
      </c>
      <c r="O9" s="129" t="s">
        <v>103</v>
      </c>
      <c r="P9" s="129" t="s">
        <v>104</v>
      </c>
      <c r="Q9" s="129" t="s">
        <v>103</v>
      </c>
      <c r="R9" s="129" t="s">
        <v>104</v>
      </c>
      <c r="S9" s="129" t="s">
        <v>103</v>
      </c>
      <c r="T9" s="129" t="s">
        <v>104</v>
      </c>
      <c r="U9" s="129" t="s">
        <v>103</v>
      </c>
      <c r="V9" s="129" t="s">
        <v>104</v>
      </c>
      <c r="W9" s="125" t="s">
        <v>103</v>
      </c>
      <c r="X9" s="125" t="s">
        <v>104</v>
      </c>
      <c r="Y9" s="125" t="s">
        <v>103</v>
      </c>
      <c r="Z9" s="125" t="s">
        <v>104</v>
      </c>
    </row>
    <row r="10" spans="1:26" s="132" customFormat="1" ht="19.5" customHeight="1">
      <c r="A10" s="130">
        <v>1</v>
      </c>
      <c r="B10" s="130">
        <v>2</v>
      </c>
      <c r="C10" s="130">
        <v>3</v>
      </c>
      <c r="D10" s="130">
        <v>4</v>
      </c>
      <c r="E10" s="131">
        <v>5</v>
      </c>
      <c r="F10" s="131">
        <v>6</v>
      </c>
      <c r="G10" s="131">
        <v>7</v>
      </c>
      <c r="H10" s="131">
        <v>8</v>
      </c>
      <c r="I10" s="131">
        <v>9</v>
      </c>
      <c r="J10" s="131">
        <v>10</v>
      </c>
      <c r="K10" s="131">
        <v>11</v>
      </c>
      <c r="L10" s="131">
        <v>12</v>
      </c>
      <c r="M10" s="131">
        <v>13</v>
      </c>
      <c r="N10" s="131">
        <v>14</v>
      </c>
      <c r="O10" s="131">
        <v>15</v>
      </c>
      <c r="P10" s="131">
        <v>16</v>
      </c>
      <c r="Q10" s="131">
        <v>17</v>
      </c>
      <c r="R10" s="131">
        <v>18</v>
      </c>
      <c r="S10" s="131">
        <v>19</v>
      </c>
      <c r="T10" s="131">
        <v>20</v>
      </c>
      <c r="U10" s="131">
        <v>21</v>
      </c>
      <c r="V10" s="131">
        <v>22</v>
      </c>
      <c r="W10" s="131">
        <v>23</v>
      </c>
      <c r="X10" s="131">
        <v>24</v>
      </c>
      <c r="Y10" s="131">
        <v>25</v>
      </c>
      <c r="Z10" s="131">
        <v>26</v>
      </c>
    </row>
    <row r="11" spans="1:26" s="124" customFormat="1" ht="19.5" customHeight="1">
      <c r="A11" s="73">
        <v>1</v>
      </c>
      <c r="B11" s="74" t="s">
        <v>23</v>
      </c>
      <c r="C11" s="139">
        <v>8</v>
      </c>
      <c r="D11" s="139">
        <v>8</v>
      </c>
      <c r="E11" s="140">
        <v>1</v>
      </c>
      <c r="F11" s="140">
        <v>0</v>
      </c>
      <c r="G11" s="140">
        <v>7</v>
      </c>
      <c r="H11" s="140">
        <v>0</v>
      </c>
      <c r="I11" s="140">
        <v>1</v>
      </c>
      <c r="J11" s="140">
        <v>0</v>
      </c>
      <c r="K11" s="140">
        <v>1</v>
      </c>
      <c r="L11" s="140">
        <v>0</v>
      </c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2">
        <v>0</v>
      </c>
      <c r="X11" s="142">
        <v>0</v>
      </c>
      <c r="Y11" s="142">
        <v>0</v>
      </c>
      <c r="Z11" s="142">
        <v>0</v>
      </c>
    </row>
    <row r="12" spans="1:26" s="124" customFormat="1" ht="19.5" customHeight="1">
      <c r="A12" s="73">
        <v>2</v>
      </c>
      <c r="B12" s="74" t="s">
        <v>24</v>
      </c>
      <c r="C12" s="139">
        <v>8</v>
      </c>
      <c r="D12" s="139">
        <v>0</v>
      </c>
      <c r="E12" s="140">
        <v>1</v>
      </c>
      <c r="F12" s="140">
        <v>1</v>
      </c>
      <c r="G12" s="140">
        <v>5</v>
      </c>
      <c r="H12" s="140">
        <v>5</v>
      </c>
      <c r="I12" s="140">
        <v>0</v>
      </c>
      <c r="J12" s="140">
        <v>1</v>
      </c>
      <c r="K12" s="140">
        <v>0</v>
      </c>
      <c r="L12" s="140">
        <v>1</v>
      </c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2">
        <v>55</v>
      </c>
      <c r="X12" s="142">
        <v>33</v>
      </c>
      <c r="Y12" s="142">
        <v>0</v>
      </c>
      <c r="Z12" s="142">
        <v>0</v>
      </c>
    </row>
    <row r="13" spans="1:26" s="124" customFormat="1" ht="19.5" customHeight="1">
      <c r="A13" s="73">
        <v>3</v>
      </c>
      <c r="B13" s="74" t="s">
        <v>25</v>
      </c>
      <c r="C13" s="139">
        <v>14</v>
      </c>
      <c r="D13" s="139">
        <v>0</v>
      </c>
      <c r="E13" s="140">
        <v>2</v>
      </c>
      <c r="F13" s="140">
        <v>1</v>
      </c>
      <c r="G13" s="140">
        <v>1</v>
      </c>
      <c r="H13" s="140">
        <v>1</v>
      </c>
      <c r="I13" s="140">
        <v>1</v>
      </c>
      <c r="J13" s="140">
        <v>1</v>
      </c>
      <c r="K13" s="140">
        <v>1</v>
      </c>
      <c r="L13" s="140">
        <v>1</v>
      </c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2">
        <v>291</v>
      </c>
      <c r="X13" s="142">
        <v>291</v>
      </c>
      <c r="Y13" s="142">
        <v>17</v>
      </c>
      <c r="Z13" s="142">
        <v>17</v>
      </c>
    </row>
    <row r="14" spans="1:26" s="124" customFormat="1" ht="19.5" customHeight="1">
      <c r="A14" s="73">
        <v>4</v>
      </c>
      <c r="B14" s="74" t="s">
        <v>26</v>
      </c>
      <c r="C14" s="139">
        <v>9</v>
      </c>
      <c r="D14" s="139">
        <v>0</v>
      </c>
      <c r="E14" s="140">
        <v>1</v>
      </c>
      <c r="F14" s="140">
        <v>0</v>
      </c>
      <c r="G14" s="140">
        <v>2</v>
      </c>
      <c r="H14" s="140">
        <v>2</v>
      </c>
      <c r="I14" s="140">
        <v>1</v>
      </c>
      <c r="J14" s="140">
        <v>1</v>
      </c>
      <c r="K14" s="140">
        <v>1</v>
      </c>
      <c r="L14" s="140">
        <v>1</v>
      </c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2">
        <v>213</v>
      </c>
      <c r="X14" s="142">
        <v>204</v>
      </c>
      <c r="Y14" s="142">
        <v>0</v>
      </c>
      <c r="Z14" s="142">
        <v>0</v>
      </c>
    </row>
    <row r="15" spans="1:26" s="124" customFormat="1" ht="19.5" customHeight="1">
      <c r="A15" s="73">
        <v>5</v>
      </c>
      <c r="B15" s="74" t="s">
        <v>27</v>
      </c>
      <c r="C15" s="139">
        <v>9</v>
      </c>
      <c r="D15" s="139">
        <v>0</v>
      </c>
      <c r="E15" s="140">
        <v>1</v>
      </c>
      <c r="F15" s="140">
        <v>0</v>
      </c>
      <c r="G15" s="140">
        <v>5</v>
      </c>
      <c r="H15" s="140">
        <v>2</v>
      </c>
      <c r="I15" s="140">
        <v>1</v>
      </c>
      <c r="J15" s="140">
        <v>0</v>
      </c>
      <c r="K15" s="140">
        <v>1</v>
      </c>
      <c r="L15" s="140">
        <v>1</v>
      </c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2">
        <v>0</v>
      </c>
      <c r="X15" s="142">
        <v>0</v>
      </c>
      <c r="Y15" s="142">
        <v>0</v>
      </c>
      <c r="Z15" s="142">
        <v>0</v>
      </c>
    </row>
    <row r="16" spans="1:26" s="124" customFormat="1" ht="19.5" customHeight="1">
      <c r="A16" s="189">
        <v>6</v>
      </c>
      <c r="B16" s="190" t="s">
        <v>28</v>
      </c>
      <c r="C16" s="139">
        <v>9</v>
      </c>
      <c r="D16" s="139">
        <v>0</v>
      </c>
      <c r="E16" s="140">
        <v>1</v>
      </c>
      <c r="F16" s="140">
        <v>1</v>
      </c>
      <c r="G16" s="140">
        <v>2</v>
      </c>
      <c r="H16" s="140">
        <v>2</v>
      </c>
      <c r="I16" s="140">
        <v>1</v>
      </c>
      <c r="J16" s="140">
        <v>1</v>
      </c>
      <c r="K16" s="140">
        <v>1</v>
      </c>
      <c r="L16" s="140">
        <v>0</v>
      </c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2">
        <v>0</v>
      </c>
      <c r="X16" s="142">
        <v>0</v>
      </c>
      <c r="Y16" s="142">
        <v>0</v>
      </c>
      <c r="Z16" s="142">
        <v>0</v>
      </c>
    </row>
    <row r="17" spans="1:26" s="124" customFormat="1" ht="19.5" customHeight="1">
      <c r="A17" s="73">
        <v>7</v>
      </c>
      <c r="B17" s="74" t="s">
        <v>29</v>
      </c>
      <c r="C17" s="139">
        <v>6</v>
      </c>
      <c r="D17" s="139">
        <v>0</v>
      </c>
      <c r="E17" s="140">
        <v>1</v>
      </c>
      <c r="F17" s="140">
        <v>1</v>
      </c>
      <c r="G17" s="140">
        <v>2</v>
      </c>
      <c r="H17" s="140">
        <v>2</v>
      </c>
      <c r="I17" s="140">
        <v>1</v>
      </c>
      <c r="J17" s="140">
        <v>1</v>
      </c>
      <c r="K17" s="140">
        <v>1</v>
      </c>
      <c r="L17" s="142">
        <v>1</v>
      </c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2"/>
      <c r="X17" s="142"/>
      <c r="Y17" s="142"/>
      <c r="Z17" s="142"/>
    </row>
    <row r="18" spans="1:26" s="124" customFormat="1" ht="19.5" customHeight="1">
      <c r="A18" s="73">
        <v>8</v>
      </c>
      <c r="B18" s="74" t="s">
        <v>30</v>
      </c>
      <c r="C18" s="139">
        <v>6</v>
      </c>
      <c r="D18" s="139">
        <v>0</v>
      </c>
      <c r="E18" s="140">
        <v>2</v>
      </c>
      <c r="F18" s="140">
        <v>2</v>
      </c>
      <c r="G18" s="140">
        <v>7</v>
      </c>
      <c r="H18" s="140">
        <v>7</v>
      </c>
      <c r="I18" s="140">
        <v>3</v>
      </c>
      <c r="J18" s="140">
        <v>3</v>
      </c>
      <c r="K18" s="140">
        <v>1</v>
      </c>
      <c r="L18" s="142">
        <v>1</v>
      </c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>
        <v>202</v>
      </c>
      <c r="X18" s="142">
        <v>202</v>
      </c>
      <c r="Y18" s="142">
        <v>573</v>
      </c>
      <c r="Z18" s="142">
        <v>0</v>
      </c>
    </row>
    <row r="19" spans="1:26" s="124" customFormat="1" ht="19.5" customHeight="1">
      <c r="A19" s="73">
        <v>9</v>
      </c>
      <c r="B19" s="74" t="s">
        <v>31</v>
      </c>
      <c r="C19" s="139">
        <v>5</v>
      </c>
      <c r="D19" s="139">
        <v>0</v>
      </c>
      <c r="E19" s="140">
        <v>1</v>
      </c>
      <c r="F19" s="140">
        <v>1</v>
      </c>
      <c r="G19" s="140">
        <v>5</v>
      </c>
      <c r="H19" s="140">
        <v>5</v>
      </c>
      <c r="I19" s="140">
        <v>1</v>
      </c>
      <c r="J19" s="140">
        <v>1</v>
      </c>
      <c r="K19" s="140">
        <v>1</v>
      </c>
      <c r="L19" s="142">
        <v>1</v>
      </c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2">
        <v>85</v>
      </c>
      <c r="X19" s="142">
        <v>85</v>
      </c>
      <c r="Y19" s="142">
        <v>0</v>
      </c>
      <c r="Z19" s="142">
        <v>0</v>
      </c>
    </row>
    <row r="20" spans="1:26" s="124" customFormat="1" ht="19.5" customHeight="1">
      <c r="A20" s="73">
        <v>10</v>
      </c>
      <c r="B20" s="74" t="s">
        <v>32</v>
      </c>
      <c r="C20" s="139">
        <v>15</v>
      </c>
      <c r="D20" s="139">
        <v>0</v>
      </c>
      <c r="E20" s="140">
        <v>0</v>
      </c>
      <c r="F20" s="140">
        <v>1</v>
      </c>
      <c r="G20" s="140" t="s">
        <v>118</v>
      </c>
      <c r="H20" s="140">
        <v>1</v>
      </c>
      <c r="I20" s="140">
        <v>0</v>
      </c>
      <c r="J20" s="140">
        <v>1</v>
      </c>
      <c r="K20" s="140">
        <v>0</v>
      </c>
      <c r="L20" s="200">
        <v>4</v>
      </c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2"/>
      <c r="X20" s="142"/>
      <c r="Y20" s="142"/>
      <c r="Z20" s="142"/>
    </row>
    <row r="21" spans="1:26" s="124" customFormat="1" ht="19.5" customHeight="1">
      <c r="A21" s="73">
        <v>11</v>
      </c>
      <c r="B21" s="74" t="s">
        <v>33</v>
      </c>
      <c r="C21" s="139">
        <v>3</v>
      </c>
      <c r="D21" s="139">
        <v>0</v>
      </c>
      <c r="E21" s="140">
        <v>0</v>
      </c>
      <c r="F21" s="140">
        <v>0</v>
      </c>
      <c r="G21" s="140">
        <v>2</v>
      </c>
      <c r="H21" s="140">
        <v>0</v>
      </c>
      <c r="I21" s="140">
        <v>1</v>
      </c>
      <c r="J21" s="140">
        <v>1</v>
      </c>
      <c r="K21" s="140">
        <v>1</v>
      </c>
      <c r="L21" s="142">
        <v>1</v>
      </c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2">
        <v>89</v>
      </c>
      <c r="X21" s="142">
        <v>0</v>
      </c>
      <c r="Y21" s="142">
        <v>512</v>
      </c>
      <c r="Z21" s="142">
        <v>0</v>
      </c>
    </row>
    <row r="22" spans="1:26" s="124" customFormat="1" ht="19.5" customHeight="1">
      <c r="A22" s="73">
        <v>12</v>
      </c>
      <c r="B22" s="74" t="s">
        <v>34</v>
      </c>
      <c r="C22" s="139">
        <v>6</v>
      </c>
      <c r="D22" s="139">
        <v>0</v>
      </c>
      <c r="E22" s="140">
        <v>1</v>
      </c>
      <c r="F22" s="140">
        <v>1</v>
      </c>
      <c r="G22" s="140">
        <v>2</v>
      </c>
      <c r="H22" s="140">
        <v>0</v>
      </c>
      <c r="I22" s="140">
        <v>0</v>
      </c>
      <c r="J22" s="140">
        <v>1</v>
      </c>
      <c r="K22" s="140">
        <v>0</v>
      </c>
      <c r="L22" s="142">
        <v>1</v>
      </c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2">
        <v>222</v>
      </c>
      <c r="X22" s="142">
        <v>222</v>
      </c>
      <c r="Y22" s="142">
        <v>3460</v>
      </c>
      <c r="Z22" s="142">
        <v>36160</v>
      </c>
    </row>
    <row r="23" spans="1:26" s="124" customFormat="1" ht="19.5" customHeight="1">
      <c r="A23" s="73">
        <v>13</v>
      </c>
      <c r="B23" s="74" t="s">
        <v>35</v>
      </c>
      <c r="C23" s="139">
        <v>11</v>
      </c>
      <c r="D23" s="139">
        <v>0</v>
      </c>
      <c r="E23" s="142">
        <v>1</v>
      </c>
      <c r="F23" s="142">
        <v>1</v>
      </c>
      <c r="G23" s="142">
        <v>1</v>
      </c>
      <c r="H23" s="142">
        <v>1</v>
      </c>
      <c r="I23" s="140">
        <v>1</v>
      </c>
      <c r="J23" s="140">
        <v>1</v>
      </c>
      <c r="K23" s="140">
        <v>1</v>
      </c>
      <c r="L23" s="142">
        <v>1</v>
      </c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140"/>
      <c r="X23" s="140"/>
      <c r="Y23" s="142"/>
      <c r="Z23" s="142"/>
    </row>
    <row r="24" spans="1:27" s="111" customFormat="1" ht="19.5" customHeight="1">
      <c r="A24" s="120"/>
      <c r="B24" s="120" t="s">
        <v>36</v>
      </c>
      <c r="C24" s="123">
        <f>SUM(C11:C23)</f>
        <v>109</v>
      </c>
      <c r="D24" s="123">
        <f>SUM(D11:D23)</f>
        <v>8</v>
      </c>
      <c r="E24" s="121">
        <f>SUM(E11:E23)</f>
        <v>13</v>
      </c>
      <c r="F24" s="121">
        <f aca="true" t="shared" si="0" ref="F24:L24">SUM(F11:F23)</f>
        <v>10</v>
      </c>
      <c r="G24" s="121">
        <f t="shared" si="0"/>
        <v>41</v>
      </c>
      <c r="H24" s="121">
        <f t="shared" si="0"/>
        <v>28</v>
      </c>
      <c r="I24" s="121">
        <f t="shared" si="0"/>
        <v>12</v>
      </c>
      <c r="J24" s="121">
        <f t="shared" si="0"/>
        <v>13</v>
      </c>
      <c r="K24" s="121">
        <f t="shared" si="0"/>
        <v>10</v>
      </c>
      <c r="L24" s="121">
        <f t="shared" si="0"/>
        <v>14</v>
      </c>
      <c r="M24" s="122">
        <f>SUM(M11:M23)</f>
        <v>0</v>
      </c>
      <c r="N24" s="122">
        <f aca="true" t="shared" si="1" ref="N24:Z24">SUM(N11:N23)</f>
        <v>0</v>
      </c>
      <c r="O24" s="122">
        <f t="shared" si="1"/>
        <v>0</v>
      </c>
      <c r="P24" s="122">
        <f t="shared" si="1"/>
        <v>0</v>
      </c>
      <c r="Q24" s="122">
        <f t="shared" si="1"/>
        <v>0</v>
      </c>
      <c r="R24" s="122">
        <f t="shared" si="1"/>
        <v>0</v>
      </c>
      <c r="S24" s="122">
        <f t="shared" si="1"/>
        <v>0</v>
      </c>
      <c r="T24" s="122">
        <f t="shared" si="1"/>
        <v>0</v>
      </c>
      <c r="U24" s="122">
        <f t="shared" si="1"/>
        <v>0</v>
      </c>
      <c r="V24" s="122">
        <f t="shared" si="1"/>
        <v>0</v>
      </c>
      <c r="W24" s="122">
        <f>SUM(W11:W23)</f>
        <v>1157</v>
      </c>
      <c r="X24" s="122">
        <f t="shared" si="1"/>
        <v>1037</v>
      </c>
      <c r="Y24" s="122">
        <f t="shared" si="1"/>
        <v>4562</v>
      </c>
      <c r="Z24" s="122">
        <f t="shared" si="1"/>
        <v>36177</v>
      </c>
      <c r="AA24" s="122">
        <v>0</v>
      </c>
    </row>
    <row r="25" spans="12:24" ht="15"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</row>
    <row r="26" ht="15">
      <c r="X26" s="117"/>
    </row>
    <row r="27" spans="13:22" ht="15">
      <c r="M27" s="118"/>
      <c r="N27" s="118"/>
      <c r="O27" s="118"/>
      <c r="P27" s="118"/>
      <c r="Q27" s="118"/>
      <c r="R27" s="118"/>
      <c r="S27" s="118"/>
      <c r="T27" s="118"/>
      <c r="U27" s="118"/>
      <c r="V27" s="118"/>
    </row>
  </sheetData>
  <sheetProtection/>
  <mergeCells count="21">
    <mergeCell ref="C7:D7"/>
    <mergeCell ref="O8:P8"/>
    <mergeCell ref="Q8:R8"/>
    <mergeCell ref="E8:F8"/>
    <mergeCell ref="C8:D8"/>
    <mergeCell ref="K1:L1"/>
    <mergeCell ref="K8:L8"/>
    <mergeCell ref="G8:H8"/>
    <mergeCell ref="A2:Z2"/>
    <mergeCell ref="A4:Z4"/>
    <mergeCell ref="A7:A9"/>
    <mergeCell ref="B7:B9"/>
    <mergeCell ref="E7:L7"/>
    <mergeCell ref="X5:Z5"/>
    <mergeCell ref="I8:J8"/>
    <mergeCell ref="U8:V8"/>
    <mergeCell ref="W7:X8"/>
    <mergeCell ref="Y7:Z8"/>
    <mergeCell ref="S8:T8"/>
    <mergeCell ref="M7:V7"/>
    <mergeCell ref="M8:N8"/>
  </mergeCells>
  <printOptions horizontalCentered="1"/>
  <pageMargins left="0.5" right="0.25" top="0.75" bottom="0.75" header="0.5" footer="0.5"/>
  <pageSetup horizontalDpi="300" verticalDpi="300" orientation="landscape" paperSize="9" scale="73" r:id="rId1"/>
  <colBreaks count="1" manualBreakCount="1">
    <brk id="26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N.B.C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N.R.E.G.S.4</dc:creator>
  <cp:keywords/>
  <dc:description/>
  <cp:lastModifiedBy>N.R.E.G.S.4</cp:lastModifiedBy>
  <cp:lastPrinted>2008-09-09T06:34:06Z</cp:lastPrinted>
  <dcterms:created xsi:type="dcterms:W3CDTF">2008-06-03T10:00:46Z</dcterms:created>
  <dcterms:modified xsi:type="dcterms:W3CDTF">2008-09-22T11:38:41Z</dcterms:modified>
  <cp:category/>
  <cp:version/>
  <cp:contentType/>
  <cp:contentStatus/>
</cp:coreProperties>
</file>